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2627\REF6\KURSE\563\56304\"/>
    </mc:Choice>
  </mc:AlternateContent>
  <xr:revisionPtr revIDLastSave="0" documentId="13_ncr:1_{9C469F77-216A-4C18-A1A9-A583CA2C8D32}" xr6:coauthVersionLast="47" xr6:coauthVersionMax="47" xr10:uidLastSave="{00000000-0000-0000-0000-000000000000}"/>
  <bookViews>
    <workbookView xWindow="28680" yWindow="-120" windowWidth="25440" windowHeight="15270" activeTab="1" xr2:uid="{00000000-000D-0000-FFFF-FFFF00000000}"/>
  </bookViews>
  <sheets>
    <sheet name="Fächerplan IWS &amp; IWT" sheetId="5" r:id="rId1"/>
    <sheet name="Stundenplan IWT" sheetId="1" r:id="rId2"/>
    <sheet name="Stundenplan Selbststudium" sheetId="9" r:id="rId3"/>
    <sheet name="Skripten IWS 16-17" sheetId="8" r:id="rId4"/>
    <sheet name="Prüfer IWT" sheetId="7" r:id="rId5"/>
  </sheets>
  <definedNames>
    <definedName name="_xlnm._FilterDatabase" localSheetId="3" hidden="1">'Skripten IWS 16-17'!$A$2:$G$34</definedName>
    <definedName name="_xlnm.Print_Area" localSheetId="0">'Fächerplan IWS &amp; IWT'!$A$1:$O$156</definedName>
    <definedName name="_xlnm.Print_Area" localSheetId="1">'Stundenplan IWT'!$A$1:$G$84</definedName>
    <definedName name="_xlnm.Print_Area" localSheetId="2">'Stundenplan Selbststudium'!$A$1:$G$84</definedName>
    <definedName name="_xlnm.Print_Titles" localSheetId="0">'Fächerplan IWS &amp; IWT'!$1:$17</definedName>
    <definedName name="_xlnm.Print_Titles" localSheetId="1">'Stundenplan IWT'!$1:$5</definedName>
    <definedName name="_xlnm.Print_Titles" localSheetId="2">'Stundenplan Selbststudium'!$1:$5</definedName>
    <definedName name="Z_43B5126C_0F92_48C8_AE78_002B5D762969_.wvu.PrintArea" localSheetId="1" hidden="1">'Stundenplan IWT'!#REF!</definedName>
    <definedName name="Z_43B5126C_0F92_48C8_AE78_002B5D762969_.wvu.PrintArea" localSheetId="2" hidden="1">'Stundenplan Selbststudium'!#REF!</definedName>
    <definedName name="Z_43B5126C_0F92_48C8_AE78_002B5D762969_.wvu.PrintTitles" localSheetId="1" hidden="1">'Stundenplan IWT'!#REF!</definedName>
    <definedName name="Z_43B5126C_0F92_48C8_AE78_002B5D762969_.wvu.PrintTitles" localSheetId="2" hidden="1">'Stundenplan Selbststudium'!#REF!</definedName>
    <definedName name="Z_47B0533D_388A_4182_9088_E18F15A93EE4_.wvu.PrintArea" localSheetId="1" hidden="1">'Stundenplan IWT'!$A$1:$I$64</definedName>
    <definedName name="Z_47B0533D_388A_4182_9088_E18F15A93EE4_.wvu.PrintArea" localSheetId="2" hidden="1">'Stundenplan Selbststudium'!$A$1:$I$64</definedName>
    <definedName name="Z_47B0533D_388A_4182_9088_E18F15A93EE4_.wvu.PrintTitles" localSheetId="1" hidden="1">'Stundenplan IWT'!$1:$5</definedName>
    <definedName name="Z_47B0533D_388A_4182_9088_E18F15A93EE4_.wvu.PrintTitles" localSheetId="2" hidden="1">'Stundenplan Selbststudium'!$1:$5</definedName>
    <definedName name="Z_5E37C837_7D2E_4D36_BD2C_4E8DCA22D554_.wvu.PrintArea" localSheetId="1" hidden="1">'Stundenplan IWT'!#REF!</definedName>
    <definedName name="Z_5E37C837_7D2E_4D36_BD2C_4E8DCA22D554_.wvu.PrintArea" localSheetId="2" hidden="1">'Stundenplan Selbststudium'!#REF!</definedName>
    <definedName name="Z_5E37C837_7D2E_4D36_BD2C_4E8DCA22D554_.wvu.PrintTitles" localSheetId="1" hidden="1">'Stundenplan IWT'!#REF!</definedName>
    <definedName name="Z_5E37C837_7D2E_4D36_BD2C_4E8DCA22D554_.wvu.PrintTitles" localSheetId="2" hidden="1">'Stundenplan Selbststudium'!#REF!</definedName>
    <definedName name="Z_60ED12A9_F79C_4050_ABA3_0844544B708F_.wvu.PrintArea" localSheetId="1" hidden="1">'Stundenplan IWT'!$A$1:$I$64</definedName>
    <definedName name="Z_60ED12A9_F79C_4050_ABA3_0844544B708F_.wvu.PrintArea" localSheetId="2" hidden="1">'Stundenplan Selbststudium'!$A$1:$I$64</definedName>
    <definedName name="Z_60ED12A9_F79C_4050_ABA3_0844544B708F_.wvu.PrintTitles" localSheetId="1" hidden="1">'Stundenplan IWT'!$1:$5</definedName>
    <definedName name="Z_60ED12A9_F79C_4050_ABA3_0844544B708F_.wvu.PrintTitles" localSheetId="2" hidden="1">'Stundenplan Selbststudium'!$1:$5</definedName>
    <definedName name="Z_84230C23_1143_419C_ACE2_3C9392A61961_.wvu.PrintArea" localSheetId="1" hidden="1">'Stundenplan IWT'!$A$1:$H$64</definedName>
    <definedName name="Z_84230C23_1143_419C_ACE2_3C9392A61961_.wvu.PrintArea" localSheetId="2" hidden="1">'Stundenplan Selbststudium'!$A$1:$H$64</definedName>
    <definedName name="Z_84230C23_1143_419C_ACE2_3C9392A61961_.wvu.PrintTitles" localSheetId="1" hidden="1">'Stundenplan IWT'!$1:$5</definedName>
    <definedName name="Z_84230C23_1143_419C_ACE2_3C9392A61961_.wvu.PrintTitles" localSheetId="2" hidden="1">'Stundenplan Selbststudium'!$1:$5</definedName>
    <definedName name="Z_90E8820D_DC23_46ED_8611_C1B14851F6A3_.wvu.PrintArea" localSheetId="1" hidden="1">'Stundenplan IWT'!$A$1:$I$64</definedName>
    <definedName name="Z_90E8820D_DC23_46ED_8611_C1B14851F6A3_.wvu.PrintArea" localSheetId="2" hidden="1">'Stundenplan Selbststudium'!$A$1:$I$64</definedName>
    <definedName name="Z_90E8820D_DC23_46ED_8611_C1B14851F6A3_.wvu.PrintTitles" localSheetId="1" hidden="1">'Stundenplan IWT'!$1:$5</definedName>
    <definedName name="Z_90E8820D_DC23_46ED_8611_C1B14851F6A3_.wvu.PrintTitles" localSheetId="2" hidden="1">'Stundenplan Selbststudium'!$1:$5</definedName>
    <definedName name="Z_BC5D26BE_50DA_4907_9942_3763E8C8B59D_.wvu.PrintArea" localSheetId="1" hidden="1">'Stundenplan IWT'!#REF!</definedName>
    <definedName name="Z_BC5D26BE_50DA_4907_9942_3763E8C8B59D_.wvu.PrintArea" localSheetId="2" hidden="1">'Stundenplan Selbststudium'!#REF!</definedName>
    <definedName name="Z_BC5D26BE_50DA_4907_9942_3763E8C8B59D_.wvu.PrintTitles" localSheetId="1" hidden="1">'Stundenplan IWT'!#REF!</definedName>
    <definedName name="Z_BC5D26BE_50DA_4907_9942_3763E8C8B59D_.wvu.PrintTitles" localSheetId="2" hidden="1">'Stundenplan Selbststudium'!#REF!</definedName>
    <definedName name="Z_C19D092B_E7BD_479A_9508_BD0C2BAC281F_.wvu.PrintArea" localSheetId="1" hidden="1">'Stundenplan IWT'!$A$1:$I$64</definedName>
    <definedName name="Z_C19D092B_E7BD_479A_9508_BD0C2BAC281F_.wvu.PrintArea" localSheetId="2" hidden="1">'Stundenplan Selbststudium'!$A$1:$I$64</definedName>
    <definedName name="Z_C19D092B_E7BD_479A_9508_BD0C2BAC281F_.wvu.PrintTitles" localSheetId="1" hidden="1">'Stundenplan IWT'!$1:$5</definedName>
    <definedName name="Z_C19D092B_E7BD_479A_9508_BD0C2BAC281F_.wvu.PrintTitles" localSheetId="2" hidden="1">'Stundenplan Selbststudium'!$1:$5</definedName>
    <definedName name="Z_E9D79C1D_BCD9_4666_906E_34C944A15159_.wvu.PrintArea" localSheetId="1" hidden="1">'Stundenplan IWT'!$A$1:$I$64</definedName>
    <definedName name="Z_E9D79C1D_BCD9_4666_906E_34C944A15159_.wvu.PrintArea" localSheetId="2" hidden="1">'Stundenplan Selbststudium'!$A$1:$I$64</definedName>
    <definedName name="Z_E9D79C1D_BCD9_4666_906E_34C944A15159_.wvu.PrintTitles" localSheetId="1" hidden="1">'Stundenplan IWT'!$1:$5</definedName>
    <definedName name="Z_E9D79C1D_BCD9_4666_906E_34C944A15159_.wvu.PrintTitles" localSheetId="2" hidden="1">'Stundenplan Selbststudium'!$1:$5</definedName>
    <definedName name="Z_EF037EF0_2958_4C08_9CA8_843BA1B26F73_.wvu.PrintArea" localSheetId="1" hidden="1">'Stundenplan IWT'!$A$1:$I$64</definedName>
    <definedName name="Z_EF037EF0_2958_4C08_9CA8_843BA1B26F73_.wvu.PrintArea" localSheetId="2" hidden="1">'Stundenplan Selbststudium'!$A$1:$I$64</definedName>
    <definedName name="Z_EF037EF0_2958_4C08_9CA8_843BA1B26F73_.wvu.PrintTitles" localSheetId="1" hidden="1">'Stundenplan IWT'!$1:$5</definedName>
    <definedName name="Z_EF037EF0_2958_4C08_9CA8_843BA1B26F73_.wvu.PrintTitles" localSheetId="2" hidden="1">'Stundenplan Selbststudium'!$1:$5</definedName>
  </definedNames>
  <calcPr calcId="191029"/>
  <customWorkbookViews>
    <customWorkbookView name="wwt61 - Persönliche Ansicht" guid="{C19D092B-E7BD-479A-9508-BD0C2BAC281F}" mergeInterval="0" personalView="1" maximized="1" xWindow="1" yWindow="1" windowWidth="1618" windowHeight="859" activeSheetId="1"/>
    <customWorkbookView name="wwt63 - Persönliche Ansicht" guid="{84230C23-1143-419C-ACE2-3C9392A61961}" mergeInterval="0" personalView="1" maximized="1" xWindow="1" yWindow="1" windowWidth="1916"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8" i="9" l="1"/>
  <c r="A71" i="9"/>
  <c r="A64" i="9"/>
  <c r="A84" i="9" s="1"/>
  <c r="A63" i="9"/>
  <c r="A83" i="9" s="1"/>
  <c r="A58" i="9"/>
  <c r="A57" i="9"/>
  <c r="A77" i="9" s="1"/>
  <c r="A56" i="9"/>
  <c r="A76" i="9" s="1"/>
  <c r="A51" i="9"/>
  <c r="A50" i="9"/>
  <c r="A70" i="9" s="1"/>
  <c r="A49" i="9"/>
  <c r="A69" i="9" s="1"/>
  <c r="B48" i="9"/>
  <c r="B68" i="9" s="1"/>
  <c r="A44" i="9"/>
  <c r="A43" i="9"/>
  <c r="A42" i="9"/>
  <c r="A62" i="9" s="1"/>
  <c r="A82" i="9" s="1"/>
  <c r="A41" i="9"/>
  <c r="A61" i="9" s="1"/>
  <c r="A81" i="9" s="1"/>
  <c r="A39" i="9"/>
  <c r="A59" i="9" s="1"/>
  <c r="A79" i="9" s="1"/>
  <c r="A38" i="9"/>
  <c r="A37" i="9"/>
  <c r="A36" i="9"/>
  <c r="A35" i="9"/>
  <c r="A55" i="9" s="1"/>
  <c r="A75" i="9" s="1"/>
  <c r="A33" i="9"/>
  <c r="A53" i="9" s="1"/>
  <c r="A73" i="9" s="1"/>
  <c r="A32" i="9"/>
  <c r="A52" i="9" s="1"/>
  <c r="A72" i="9" s="1"/>
  <c r="A31" i="9"/>
  <c r="A30" i="9"/>
  <c r="A29" i="9"/>
  <c r="B28" i="9"/>
  <c r="C28" i="9" s="1"/>
  <c r="B26" i="9"/>
  <c r="B46" i="9" s="1"/>
  <c r="B66" i="9" s="1"/>
  <c r="A26" i="9"/>
  <c r="A46" i="9" s="1"/>
  <c r="A66" i="9" s="1"/>
  <c r="C8" i="9"/>
  <c r="D8" i="9" s="1"/>
  <c r="B7" i="9"/>
  <c r="D28" i="9" l="1"/>
  <c r="C27" i="9"/>
  <c r="E8" i="9"/>
  <c r="D7" i="9"/>
  <c r="C68" i="9"/>
  <c r="B67" i="9"/>
  <c r="C48" i="9"/>
  <c r="C7" i="9"/>
  <c r="B27" i="9"/>
  <c r="B47" i="9"/>
  <c r="N10" i="5"/>
  <c r="C67" i="9" l="1"/>
  <c r="D68" i="9"/>
  <c r="F8" i="9"/>
  <c r="E7" i="9"/>
  <c r="C47" i="9"/>
  <c r="D48" i="9"/>
  <c r="E28" i="9"/>
  <c r="D27" i="9"/>
  <c r="I13" i="8"/>
  <c r="J13" i="8" s="1"/>
  <c r="I8" i="8"/>
  <c r="J8" i="8" s="1"/>
  <c r="D47" i="9" l="1"/>
  <c r="E48" i="9"/>
  <c r="G8" i="9"/>
  <c r="G7" i="9" s="1"/>
  <c r="F7" i="9"/>
  <c r="E68" i="9"/>
  <c r="D67" i="9"/>
  <c r="E27" i="9"/>
  <c r="F28" i="9"/>
  <c r="I3" i="8"/>
  <c r="J3" i="8" s="1"/>
  <c r="I34" i="8"/>
  <c r="J34" i="8" s="1"/>
  <c r="F68" i="9" l="1"/>
  <c r="E67" i="9"/>
  <c r="F27" i="9"/>
  <c r="G28" i="9"/>
  <c r="G27" i="9" s="1"/>
  <c r="F48" i="9"/>
  <c r="E47" i="9"/>
  <c r="I16" i="8"/>
  <c r="J16" i="8" s="1"/>
  <c r="I17" i="8"/>
  <c r="J17" i="8" s="1"/>
  <c r="I18" i="8"/>
  <c r="J18" i="8" s="1"/>
  <c r="I19" i="8"/>
  <c r="J19" i="8" s="1"/>
  <c r="I20" i="8"/>
  <c r="J20" i="8" s="1"/>
  <c r="I15" i="8"/>
  <c r="J15" i="8" s="1"/>
  <c r="G48" i="9" l="1"/>
  <c r="G47" i="9" s="1"/>
  <c r="F47" i="9"/>
  <c r="F67" i="9"/>
  <c r="G68" i="9"/>
  <c r="G67" i="9" s="1"/>
  <c r="J36" i="8"/>
  <c r="B28" i="1" l="1"/>
  <c r="B26" i="1"/>
  <c r="B46" i="1" s="1"/>
  <c r="B66" i="1" s="1"/>
  <c r="C8" i="1"/>
  <c r="D8" i="1" s="1"/>
  <c r="E8" i="1" s="1"/>
  <c r="B7" i="1"/>
  <c r="N132" i="5"/>
  <c r="N140" i="5" s="1"/>
  <c r="C13" i="5"/>
  <c r="C12" i="5"/>
  <c r="C11" i="5"/>
  <c r="B27" i="1" l="1"/>
  <c r="B48" i="1"/>
  <c r="C7" i="1"/>
  <c r="C28" i="1"/>
  <c r="D28" i="1" s="1"/>
  <c r="E28" i="1" s="1"/>
  <c r="F28" i="1" s="1"/>
  <c r="G28" i="1" s="1"/>
  <c r="F8" i="1"/>
  <c r="E7" i="1"/>
  <c r="D7" i="1"/>
  <c r="H142" i="5"/>
  <c r="C48" i="1" l="1"/>
  <c r="B47" i="1"/>
  <c r="B68" i="1"/>
  <c r="C68" i="1"/>
  <c r="B67" i="1"/>
  <c r="D27" i="1"/>
  <c r="C27" i="1"/>
  <c r="E27" i="1"/>
  <c r="G8" i="1"/>
  <c r="G7" i="1" s="1"/>
  <c r="F7" i="1"/>
  <c r="G132" i="5"/>
  <c r="G140" i="5" s="1"/>
  <c r="D48" i="1" l="1"/>
  <c r="D47" i="1" s="1"/>
  <c r="C47" i="1"/>
  <c r="D68" i="1"/>
  <c r="C67" i="1"/>
  <c r="G27" i="1"/>
  <c r="F27" i="1"/>
  <c r="M155" i="5"/>
  <c r="E155" i="5"/>
  <c r="E153" i="5"/>
  <c r="O142" i="5"/>
  <c r="G142" i="5"/>
  <c r="G155" i="5" s="1"/>
  <c r="F142" i="5"/>
  <c r="F155" i="5" s="1"/>
  <c r="D142" i="5"/>
  <c r="D155" i="5" s="1"/>
  <c r="M140" i="5"/>
  <c r="L140" i="5"/>
  <c r="F140" i="5"/>
  <c r="E140" i="5"/>
  <c r="D140" i="5"/>
  <c r="N111" i="5"/>
  <c r="M111" i="5"/>
  <c r="L111" i="5"/>
  <c r="G111" i="5"/>
  <c r="F111" i="5"/>
  <c r="E111" i="5"/>
  <c r="D111" i="5"/>
  <c r="N90" i="5"/>
  <c r="M90" i="5"/>
  <c r="L90" i="5"/>
  <c r="G90" i="5"/>
  <c r="F90" i="5"/>
  <c r="E90" i="5"/>
  <c r="D90" i="5"/>
  <c r="N59" i="5"/>
  <c r="M59" i="5"/>
  <c r="L59" i="5"/>
  <c r="G59" i="5"/>
  <c r="F59" i="5"/>
  <c r="E59" i="5"/>
  <c r="D59" i="5"/>
  <c r="E68" i="1" l="1"/>
  <c r="D67" i="1"/>
  <c r="G152" i="5"/>
  <c r="G156" i="5" s="1"/>
  <c r="E48" i="1"/>
  <c r="E152" i="5"/>
  <c r="E156" i="5" s="1"/>
  <c r="D152" i="5"/>
  <c r="D156" i="5" s="1"/>
  <c r="F152" i="5"/>
  <c r="F156" i="5" s="1"/>
  <c r="L152" i="5"/>
  <c r="L156" i="5" s="1"/>
  <c r="M152" i="5"/>
  <c r="M156" i="5" s="1"/>
  <c r="N152" i="5"/>
  <c r="N156" i="5" s="1"/>
  <c r="E67" i="1" l="1"/>
  <c r="F68" i="1"/>
  <c r="E47" i="1"/>
  <c r="F48" i="1"/>
  <c r="G48" i="1" s="1"/>
  <c r="A26" i="1"/>
  <c r="A44" i="1"/>
  <c r="A64" i="1" s="1"/>
  <c r="A84" i="1" s="1"/>
  <c r="A43" i="1"/>
  <c r="A63" i="1" s="1"/>
  <c r="A83" i="1" s="1"/>
  <c r="A42" i="1"/>
  <c r="A62" i="1" s="1"/>
  <c r="A82" i="1" s="1"/>
  <c r="A41" i="1"/>
  <c r="A61" i="1" s="1"/>
  <c r="A81" i="1" s="1"/>
  <c r="A39" i="1"/>
  <c r="A59" i="1" s="1"/>
  <c r="A79" i="1" s="1"/>
  <c r="A38" i="1"/>
  <c r="A58" i="1" s="1"/>
  <c r="A78" i="1" s="1"/>
  <c r="A37" i="1"/>
  <c r="A57" i="1" s="1"/>
  <c r="A77" i="1" s="1"/>
  <c r="A36" i="1"/>
  <c r="A56" i="1" s="1"/>
  <c r="A76" i="1" s="1"/>
  <c r="A35" i="1"/>
  <c r="A55" i="1" s="1"/>
  <c r="A75" i="1" s="1"/>
  <c r="A33" i="1"/>
  <c r="A53" i="1" s="1"/>
  <c r="A73" i="1" s="1"/>
  <c r="A32" i="1"/>
  <c r="A52" i="1" s="1"/>
  <c r="A72" i="1" s="1"/>
  <c r="A31" i="1"/>
  <c r="A51" i="1" s="1"/>
  <c r="A71" i="1" s="1"/>
  <c r="A30" i="1"/>
  <c r="A50" i="1" s="1"/>
  <c r="A70" i="1" s="1"/>
  <c r="A29" i="1"/>
  <c r="A49" i="1" s="1"/>
  <c r="A69" i="1" s="1"/>
  <c r="G47" i="1" l="1"/>
  <c r="G68" i="1"/>
  <c r="F67" i="1"/>
  <c r="A46" i="1"/>
  <c r="A66" i="1" s="1"/>
  <c r="F47" i="1"/>
  <c r="O56" i="5" l="1"/>
  <c r="O71" i="5"/>
  <c r="O36" i="5"/>
  <c r="G67" i="1"/>
  <c r="O40" i="5"/>
  <c r="O38" i="5"/>
  <c r="O44" i="5"/>
  <c r="O78" i="5"/>
  <c r="O93" i="5"/>
  <c r="O98" i="5"/>
  <c r="O119" i="5"/>
  <c r="O53" i="5"/>
  <c r="O57" i="5"/>
  <c r="O87" i="5"/>
  <c r="O89" i="5"/>
  <c r="O107" i="5"/>
  <c r="O125" i="5"/>
  <c r="O49" i="5"/>
  <c r="O20" i="5"/>
  <c r="O128" i="5"/>
  <c r="O41" i="5"/>
  <c r="O114" i="5"/>
  <c r="O47" i="5"/>
  <c r="O77" i="5"/>
  <c r="O42" i="5"/>
  <c r="O82" i="5"/>
  <c r="O129" i="5"/>
  <c r="O86" i="5"/>
  <c r="O118" i="5"/>
  <c r="O102" i="5"/>
  <c r="O84" i="5"/>
  <c r="O48" i="5"/>
  <c r="O97" i="5"/>
  <c r="O100" i="5"/>
  <c r="O75" i="5"/>
  <c r="O130" i="5"/>
  <c r="O104" i="5"/>
  <c r="O79" i="5"/>
  <c r="O51" i="5"/>
  <c r="O83" i="5"/>
  <c r="O115" i="5"/>
  <c r="O116" i="5"/>
  <c r="O72" i="5"/>
  <c r="O43" i="5"/>
  <c r="O120" i="5"/>
  <c r="O94" i="5"/>
  <c r="O76" i="5"/>
  <c r="O123" i="5"/>
  <c r="O124" i="5"/>
  <c r="O80" i="5"/>
  <c r="O122" i="5"/>
  <c r="O96" i="5"/>
  <c r="O106" i="5"/>
  <c r="O88" i="5"/>
  <c r="O52" i="5"/>
  <c r="O149" i="5"/>
  <c r="O117" i="5"/>
  <c r="O99" i="5"/>
  <c r="O74" i="5"/>
  <c r="O45" i="5"/>
  <c r="O121" i="5"/>
  <c r="O108" i="5" l="1"/>
  <c r="O109" i="5"/>
  <c r="O140" i="5"/>
  <c r="O35" i="5"/>
  <c r="O39" i="5"/>
  <c r="O103" i="5"/>
  <c r="O105" i="5"/>
  <c r="O101" i="5"/>
  <c r="O55" i="5"/>
  <c r="O37" i="5"/>
  <c r="O95" i="5"/>
  <c r="O54" i="5"/>
  <c r="O126" i="5"/>
  <c r="O135" i="5"/>
  <c r="O136" i="5"/>
  <c r="O139" i="5"/>
  <c r="O137" i="5"/>
  <c r="O85" i="5"/>
  <c r="O81" i="5"/>
  <c r="O127" i="5"/>
  <c r="O50" i="5"/>
  <c r="O46" i="5"/>
  <c r="O150" i="5"/>
  <c r="O134" i="5"/>
  <c r="O133" i="5"/>
  <c r="O138" i="5"/>
  <c r="O111" i="5" l="1"/>
  <c r="O90" i="5"/>
  <c r="O59" i="5"/>
  <c r="O152" i="5" l="1"/>
  <c r="O156" i="5" s="1"/>
  <c r="H57" i="5"/>
  <c r="H139" i="5"/>
  <c r="H53" i="5" l="1"/>
  <c r="H45" i="5"/>
  <c r="H41" i="5"/>
  <c r="H37" i="5"/>
  <c r="H33" i="5"/>
  <c r="H29" i="5"/>
  <c r="H25" i="5"/>
  <c r="H20" i="5"/>
  <c r="H87" i="5"/>
  <c r="H83" i="5"/>
  <c r="H79" i="5"/>
  <c r="H75" i="5"/>
  <c r="H71" i="5"/>
  <c r="H67" i="5"/>
  <c r="H63" i="5"/>
  <c r="H108" i="5"/>
  <c r="H104" i="5"/>
  <c r="H100" i="5"/>
  <c r="H96" i="5"/>
  <c r="H131" i="5"/>
  <c r="H127" i="5"/>
  <c r="H123" i="5"/>
  <c r="H119" i="5"/>
  <c r="H115" i="5"/>
  <c r="H136" i="5"/>
  <c r="H56" i="5"/>
  <c r="H48" i="5"/>
  <c r="H44" i="5"/>
  <c r="H40" i="5"/>
  <c r="H36" i="5"/>
  <c r="H32" i="5"/>
  <c r="H28" i="5"/>
  <c r="H24" i="5"/>
  <c r="H62" i="5"/>
  <c r="H86" i="5"/>
  <c r="H82" i="5"/>
  <c r="H78" i="5"/>
  <c r="H74" i="5"/>
  <c r="H70" i="5"/>
  <c r="H66" i="5"/>
  <c r="H93" i="5"/>
  <c r="H107" i="5"/>
  <c r="H103" i="5"/>
  <c r="H99" i="5"/>
  <c r="H95" i="5"/>
  <c r="H130" i="5"/>
  <c r="H126" i="5"/>
  <c r="H122" i="5"/>
  <c r="H118" i="5"/>
  <c r="H133" i="5"/>
  <c r="H137" i="5"/>
  <c r="H49" i="5"/>
  <c r="H58" i="5"/>
  <c r="H55" i="5"/>
  <c r="H51" i="5"/>
  <c r="H47" i="5"/>
  <c r="H43" i="5"/>
  <c r="H39" i="5"/>
  <c r="H35" i="5"/>
  <c r="H31" i="5"/>
  <c r="H27" i="5"/>
  <c r="H89" i="5"/>
  <c r="H85" i="5"/>
  <c r="H81" i="5"/>
  <c r="H77" i="5"/>
  <c r="H73" i="5"/>
  <c r="H69" i="5"/>
  <c r="H65" i="5"/>
  <c r="H110" i="5"/>
  <c r="H106" i="5"/>
  <c r="H102" i="5"/>
  <c r="H98" i="5"/>
  <c r="H94" i="5"/>
  <c r="H129" i="5"/>
  <c r="H125" i="5"/>
  <c r="H121" i="5"/>
  <c r="H117" i="5"/>
  <c r="H134" i="5"/>
  <c r="H138" i="5"/>
  <c r="H54" i="5"/>
  <c r="H50" i="5"/>
  <c r="H46" i="5"/>
  <c r="H42" i="5"/>
  <c r="H38" i="5"/>
  <c r="H34" i="5"/>
  <c r="H30" i="5"/>
  <c r="H26" i="5"/>
  <c r="H22" i="5"/>
  <c r="H88" i="5"/>
  <c r="H84" i="5"/>
  <c r="H80" i="5"/>
  <c r="H76" i="5"/>
  <c r="H72" i="5"/>
  <c r="H68" i="5"/>
  <c r="H64" i="5"/>
  <c r="H109" i="5"/>
  <c r="H105" i="5"/>
  <c r="H101" i="5"/>
  <c r="H97" i="5"/>
  <c r="H114" i="5"/>
  <c r="H128" i="5"/>
  <c r="H124" i="5"/>
  <c r="H120" i="5"/>
  <c r="H116" i="5"/>
  <c r="H135" i="5"/>
  <c r="H132" i="5" l="1"/>
  <c r="H140" i="5" s="1"/>
  <c r="H59" i="5"/>
  <c r="H111" i="5"/>
  <c r="H9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wwt61</author>
  </authors>
  <commentList>
    <comment ref="L74" authorId="0" shapeId="0" xr:uid="{00000000-0006-0000-0100-000001000000}">
      <text>
        <r>
          <rPr>
            <b/>
            <sz val="9"/>
            <color indexed="81"/>
            <rFont val="Tahoma"/>
            <family val="2"/>
          </rPr>
          <t>wwt61:</t>
        </r>
        <r>
          <rPr>
            <sz val="9"/>
            <color indexed="81"/>
            <rFont val="Tahoma"/>
            <family val="2"/>
          </rPr>
          <t xml:space="preserve">
nur 2.19</t>
        </r>
      </text>
    </comment>
    <comment ref="E80" authorId="0" shapeId="0" xr:uid="{00000000-0006-0000-0100-000002000000}">
      <text>
        <r>
          <rPr>
            <b/>
            <sz val="9"/>
            <color indexed="81"/>
            <rFont val="Tahoma"/>
            <family val="2"/>
          </rPr>
          <t>wwt61:</t>
        </r>
        <r>
          <rPr>
            <sz val="9"/>
            <color indexed="81"/>
            <rFont val="Tahoma"/>
            <family val="2"/>
          </rPr>
          <t xml:space="preserve">
2.17 - 0LE
2.18 - 2LE Pekarek</t>
        </r>
      </text>
    </comment>
    <comment ref="E87" authorId="0" shapeId="0" xr:uid="{00000000-0006-0000-0100-000003000000}">
      <text>
        <r>
          <rPr>
            <b/>
            <sz val="9"/>
            <color indexed="81"/>
            <rFont val="Tahoma"/>
            <family val="2"/>
          </rPr>
          <t>wwt61:</t>
        </r>
        <r>
          <rPr>
            <sz val="9"/>
            <color indexed="81"/>
            <rFont val="Tahoma"/>
            <family val="2"/>
          </rPr>
          <t xml:space="preserve">
2.2 - 4LE  Wojciech KARAS
2.26 - 2LE Wojciech KARAS
</t>
        </r>
      </text>
    </comment>
    <comment ref="L87" authorId="0" shapeId="0" xr:uid="{00000000-0006-0000-0100-000004000000}">
      <text>
        <r>
          <rPr>
            <b/>
            <sz val="9"/>
            <color indexed="81"/>
            <rFont val="Tahoma"/>
            <family val="2"/>
          </rPr>
          <t>wwt61:</t>
        </r>
        <r>
          <rPr>
            <sz val="9"/>
            <color indexed="81"/>
            <rFont val="Tahoma"/>
            <family val="2"/>
          </rPr>
          <t xml:space="preserve">
nur 2.26
</t>
        </r>
      </text>
    </comment>
    <comment ref="E111" authorId="0" shapeId="0" xr:uid="{00000000-0006-0000-0100-000005000000}">
      <text>
        <r>
          <rPr>
            <b/>
            <sz val="9"/>
            <color indexed="81"/>
            <rFont val="Tahoma"/>
            <family val="2"/>
          </rPr>
          <t>wwt61:</t>
        </r>
        <r>
          <rPr>
            <sz val="9"/>
            <color indexed="81"/>
            <rFont val="Tahoma"/>
            <family val="2"/>
          </rPr>
          <t xml:space="preserve">
3.11 (ALT) - 1 LE 
ist nun im FG4
</t>
        </r>
      </text>
    </comment>
    <comment ref="L125" authorId="0" shapeId="0" xr:uid="{00000000-0006-0000-0100-000006000000}">
      <text>
        <r>
          <rPr>
            <b/>
            <sz val="9"/>
            <color indexed="81"/>
            <rFont val="Tahoma"/>
            <family val="2"/>
          </rPr>
          <t>wwt61:</t>
        </r>
        <r>
          <rPr>
            <sz val="9"/>
            <color indexed="81"/>
            <rFont val="Tahoma"/>
            <family val="2"/>
          </rPr>
          <t xml:space="preserve">
4.10 - 1 LE 
Eignung für den Verwendungszweck
LEGL Ludwig</t>
        </r>
      </text>
    </comment>
  </commentList>
</comments>
</file>

<file path=xl/sharedStrings.xml><?xml version="1.0" encoding="utf-8"?>
<sst xmlns="http://schemas.openxmlformats.org/spreadsheetml/2006/main" count="1079" uniqueCount="407">
  <si>
    <t>Pekarek Michael, Ing.</t>
  </si>
  <si>
    <t>Rauch Rudolf, Mag. Ing.</t>
  </si>
  <si>
    <t>Brandtner Gerhard, Ing.</t>
  </si>
  <si>
    <t>Woischitzschläger Peter</t>
  </si>
  <si>
    <t>Verplant</t>
  </si>
  <si>
    <t>Helge Walther</t>
  </si>
  <si>
    <t>Kreindl Josef</t>
  </si>
  <si>
    <t>DI Winkler Markus</t>
  </si>
  <si>
    <t>Seidler Martin, Ing.</t>
  </si>
  <si>
    <t>Ruip Walter, DI</t>
  </si>
  <si>
    <t>1.0</t>
  </si>
  <si>
    <t>Veternik Elmar</t>
  </si>
  <si>
    <t>VA Titel:</t>
  </si>
  <si>
    <t>Termin:</t>
  </si>
  <si>
    <t>Va Nummer:</t>
  </si>
  <si>
    <t>Ort:</t>
  </si>
  <si>
    <t xml:space="preserve">INNSBRUCK </t>
  </si>
  <si>
    <t>08.00-08.50</t>
  </si>
  <si>
    <t>3.2</t>
  </si>
  <si>
    <t>08.50-09.40</t>
  </si>
  <si>
    <t>09.55-10.45</t>
  </si>
  <si>
    <t>10.45-11.35</t>
  </si>
  <si>
    <t>11.40-12.30</t>
  </si>
  <si>
    <t>3.4</t>
  </si>
  <si>
    <t>13.00-13.50</t>
  </si>
  <si>
    <t>1.1</t>
  </si>
  <si>
    <t>13.50-14.40</t>
  </si>
  <si>
    <t>15.45-16.35</t>
  </si>
  <si>
    <t>16.40-17.30</t>
  </si>
  <si>
    <t>18.00-18.50</t>
  </si>
  <si>
    <t>3.1</t>
  </si>
  <si>
    <t>1.17</t>
  </si>
  <si>
    <t>1.16</t>
  </si>
  <si>
    <t>18.50-19.40</t>
  </si>
  <si>
    <t>19.50-20.40</t>
  </si>
  <si>
    <t>20.40-21.30</t>
  </si>
  <si>
    <t>3.3</t>
  </si>
  <si>
    <t>3.7</t>
  </si>
  <si>
    <t>1.2</t>
  </si>
  <si>
    <t>1.9</t>
  </si>
  <si>
    <t>3.8</t>
  </si>
  <si>
    <t>4.4</t>
  </si>
  <si>
    <t>3.5</t>
  </si>
  <si>
    <t>3.10</t>
  </si>
  <si>
    <t>1.13</t>
  </si>
  <si>
    <t>3.6</t>
  </si>
  <si>
    <t>4.6</t>
  </si>
  <si>
    <t>3.11</t>
  </si>
  <si>
    <t>1.8</t>
  </si>
  <si>
    <t>4.6 Ü</t>
  </si>
  <si>
    <t>1.10</t>
  </si>
  <si>
    <t>3.9</t>
  </si>
  <si>
    <t>1.6</t>
  </si>
  <si>
    <t>1.7</t>
  </si>
  <si>
    <t>1.15</t>
  </si>
  <si>
    <t>4.8</t>
  </si>
  <si>
    <t>1.14</t>
  </si>
  <si>
    <t>1.3</t>
  </si>
  <si>
    <t>2.18</t>
  </si>
  <si>
    <t>2.1</t>
  </si>
  <si>
    <t>1.4</t>
  </si>
  <si>
    <t>1.11</t>
  </si>
  <si>
    <t>1.5</t>
  </si>
  <si>
    <t>2.3</t>
  </si>
  <si>
    <t>2.6</t>
  </si>
  <si>
    <t>2.4</t>
  </si>
  <si>
    <t>2.7</t>
  </si>
  <si>
    <t>2.20</t>
  </si>
  <si>
    <t>2.2</t>
  </si>
  <si>
    <t>4.5</t>
  </si>
  <si>
    <t>2.21</t>
  </si>
  <si>
    <t>2.5</t>
  </si>
  <si>
    <t>2.22</t>
  </si>
  <si>
    <t>2.23</t>
  </si>
  <si>
    <t>2.16</t>
  </si>
  <si>
    <t>2.9</t>
  </si>
  <si>
    <t>2.10</t>
  </si>
  <si>
    <t>2.25</t>
  </si>
  <si>
    <t>4.9</t>
  </si>
  <si>
    <t>2.8</t>
  </si>
  <si>
    <t>2.15</t>
  </si>
  <si>
    <t>2.12</t>
  </si>
  <si>
    <t>2.13</t>
  </si>
  <si>
    <t>2.11</t>
  </si>
  <si>
    <t>2.14</t>
  </si>
  <si>
    <t>4.2</t>
  </si>
  <si>
    <t>4.3</t>
  </si>
  <si>
    <t>4.7</t>
  </si>
  <si>
    <t>4.1</t>
  </si>
  <si>
    <t>Fachgegenstand</t>
  </si>
  <si>
    <t>Allgemeine Einführung in die Schweißtechnik</t>
  </si>
  <si>
    <t>Gasschmelzschweißen und verwandte Prozesse</t>
  </si>
  <si>
    <t>Grundlagen der Elektrotechnik</t>
  </si>
  <si>
    <t>Der Lichtbogen</t>
  </si>
  <si>
    <t>Schweißstromquellen</t>
  </si>
  <si>
    <t>Einführung in das Schutzgasschweißen</t>
  </si>
  <si>
    <t>Lichtbogenhandschweißen</t>
  </si>
  <si>
    <t>Unterpulverschweißen</t>
  </si>
  <si>
    <t>Widerstandsschweißen</t>
  </si>
  <si>
    <t>Oberflächentechnik</t>
  </si>
  <si>
    <t>Vollmechanisierte Verfahren und Roboter</t>
  </si>
  <si>
    <t>Hart- und Weichlöten</t>
  </si>
  <si>
    <t>Kunststoffschweißverfahren</t>
  </si>
  <si>
    <t>1.18</t>
  </si>
  <si>
    <t>Schweißwerkstätte</t>
  </si>
  <si>
    <t>Herstellung und Bezeichnung von Stählen</t>
  </si>
  <si>
    <t>Gefüge und Eigenschaften der Metalle</t>
  </si>
  <si>
    <t>Legierungen und Phasendiagramme</t>
  </si>
  <si>
    <t>Anwendung von Baustählen und hochfesten Stählen</t>
  </si>
  <si>
    <t>2.17</t>
  </si>
  <si>
    <t>2.19</t>
  </si>
  <si>
    <t>Kupfer und Kupferlegierungen</t>
  </si>
  <si>
    <t>Nickel und Nickellegierungen</t>
  </si>
  <si>
    <t>2.24</t>
  </si>
  <si>
    <t>Grundlagen der Festigkeitslehre</t>
  </si>
  <si>
    <t>Grundlagen der Schweißnahtberechnung</t>
  </si>
  <si>
    <t>Verhalten geschweißter Bauteile bei unterschiedlichen Beanspruchungen</t>
  </si>
  <si>
    <t>Ausführung geschweißter Bauteile bei vorwiegend ruhender Beanspruchung</t>
  </si>
  <si>
    <t>Ausführung geschweißter Druckgeräte</t>
  </si>
  <si>
    <t>Geschweißte Verbindungen bei Bewehrungsstählen</t>
  </si>
  <si>
    <t>3.12</t>
  </si>
  <si>
    <t>Einführung in die Bruchmechanik</t>
  </si>
  <si>
    <t>Praktische Übungen: Verfahrensprüfungen</t>
  </si>
  <si>
    <t>Eigenspannungen und Verzug</t>
  </si>
  <si>
    <t>Werkstatteinrichtungen, Schweißspann- und Haltevorrichtungen</t>
  </si>
  <si>
    <t>Messung, Kontrolle und Aufzeichnung von Schweißdaten</t>
  </si>
  <si>
    <t>Zerstörungsfreie Schweißnahtprüfung</t>
  </si>
  <si>
    <t>Wirtschaftlichkeit</t>
  </si>
  <si>
    <t>Reparaturschweißen</t>
  </si>
  <si>
    <t>4.10</t>
  </si>
  <si>
    <t>4.11</t>
  </si>
  <si>
    <t>WIG - Schweißen</t>
  </si>
  <si>
    <t>IWS</t>
  </si>
  <si>
    <t>Pichler Ernst, Ing.</t>
  </si>
  <si>
    <t>Gabl Alfred, DI</t>
  </si>
  <si>
    <t>PM</t>
  </si>
  <si>
    <t>Anton Raß</t>
  </si>
  <si>
    <t>Anton Raß, Wojciech Karas</t>
  </si>
  <si>
    <t>14.55-15.45</t>
  </si>
  <si>
    <t>Fr, 13.00-21.30, Sa, 08.00-17.00 fallweise Blockveranstaltungen</t>
  </si>
  <si>
    <t>Gugimeier Karl-Heinz, Ing.</t>
  </si>
  <si>
    <t>Jochen Bognar, Ing.</t>
  </si>
  <si>
    <t>Markus Gabl, Emanuel Renner</t>
  </si>
  <si>
    <t>Ausbildung von Schweißaufsichtspersonal gemäß IIW-Richtlinie IAB-252r1-11</t>
  </si>
  <si>
    <t>(Ausgabe 2012 11 23 EC ANB)</t>
  </si>
  <si>
    <t>Fächerplan für den IWS- und den IWT-Lehrgang</t>
  </si>
  <si>
    <t>Internationale Qualifikation:</t>
  </si>
  <si>
    <t>IWT</t>
  </si>
  <si>
    <t>Nationale Qualifikation:</t>
  </si>
  <si>
    <t>SWM</t>
  </si>
  <si>
    <t>ST</t>
  </si>
  <si>
    <r>
      <t>ALT *</t>
    </r>
    <r>
      <rPr>
        <vertAlign val="superscript"/>
        <sz val="10"/>
        <color theme="1"/>
        <rFont val="Arial"/>
        <family val="2"/>
      </rPr>
      <t>1)</t>
    </r>
  </si>
  <si>
    <r>
      <t>NEU *</t>
    </r>
    <r>
      <rPr>
        <b/>
        <vertAlign val="superscript"/>
        <sz val="10"/>
        <color theme="1"/>
        <rFont val="Arial"/>
        <family val="2"/>
      </rPr>
      <t>2)</t>
    </r>
  </si>
  <si>
    <t>IWS (RL)</t>
  </si>
  <si>
    <t>Trainer</t>
  </si>
  <si>
    <t>IWT T1 (Ö)</t>
  </si>
  <si>
    <t>IWT T2 (Ö)</t>
  </si>
  <si>
    <t>Fachgebiet 1: Schweißverfahren und Ausrüstung</t>
  </si>
  <si>
    <t>Geschichtliche Entwicklung
Allgemeine Anwendungen für das Schweißen
Schematische Darstellung der Schweißprozesse
Kurzbeschreibung mit Kenndaten
Anwendungsgebiete der gebräuchlichsten Schweißprozesse
Gebräuchliche Abkürzungen für Schweißprozesse
Verwendungshinweise für Schweißprozesse
Schweißpositionen und Terminologie (ISO 6947, ISO 17659)
Symbolische Darstellung von Verbindungen (Überblick)
Einteilung der Schweißprozesse (ISO, CEN und nationale Normen)</t>
  </si>
  <si>
    <t>Verfahrensgrundlagen
Anwendungsbereich
Flammeneinstellungen
Eigenschaften von Brenngasen (Acetylen, Propan usw.)
Verbrennungsvorgänge
Auswirkungen der Temperaturverteilung
Ausrüstung und Zubehör
Schweißtechniken, Nachrechtsschweißen, Nachlinksschweißen
Normen für Schweißzusätze (mind. für unlegierte Stähle)
Schweißanwendungen, typische Probleme und Unregelmäßigkeiten
Prozessspezifischer Gesundheitsschutz und Arbeitssicherheit</t>
  </si>
  <si>
    <t>Grundlagen der Elektrotechnik und Elektronik (Strom, Spannung und Widerstand)
Ohmsches Gesetz
Parallel- und Reihenschaltung
Gleichstrom (DC), Polarität, Wechselstrom (AC)
Magnetismus beim Schweißen
Kapazität, Kondensator, Induktivität, Drossel
Transformator und Gleichrichterbrücke (Einwegschaltung und Zweiwegschaltung)
Transistor, Thyristor
Gefahren
Prozessspezifischer Gesundheitsschutz und Arbeitssicherheit</t>
  </si>
  <si>
    <t>Einteilung der Stromquellen, Arten und Eigenschaften (Transformatoren und Generatoren incl. Varianten)
Elektrische Eigenschaften der Stromquellen (statische und dynamische Kennlinien)
Beziehung zwischen statischen Kennlinien und Schweißprozess
Eigenschaften der statischen Kennlinien (flach- und steilabfallend) – innere und äußere Regelung
Lichtbogenstabilität der wichtigsten Prozesse (Lichtbogenhandschweißen, WIG-, MIG/MAG-, UP-Schweißen, Plasmalichtbogenschweißen)
Arbeitspunkt
Primärgetaktete Stromquellentechnik (Invertertechnik)
Computergesteuerte Stromquellen
Prozessstabilität bei Wechsel- und Gleichstrom
Wechselstrom- (sinusförmig und rechteckig) und Gleichstrom-Stromquellen
Leerlaufspannung, Kurzschlussstrom, Leistungsfaktor von Transformatoren
Arbeitsbereich einer Stromquelle und typische Werte für die gebräuchlichsten Lichtbogenschweißprozesse
Spannungsverluste, Verhältnis zwischen Strom und Kabelquerschnitt
Strom- und Spannungseinstellung (elektromagnetische und elektronische Einrichtungen)
Normen in Verbindung mit Schweißstromquellen und ihren Anforderungen</t>
  </si>
  <si>
    <t>Physikalische Phänomene
Schutzgase (inert, aktiv) und ihr Einfluss auf die Lichtbogenkennwerte
Handhabung und Lagerung von Gasen
Einfluss der Schweißparameter auf die Schweißraupenform
Normen für Schutzgase (ISO, CEN und nationale Normen)</t>
  </si>
  <si>
    <t>WIG-Schweißen</t>
  </si>
  <si>
    <t>Eigenschaften der Stromquellen
Techniken der Lichtbogenzündung und erforderliche Ausrüstung
Ausrüstung und Zubehör: Schweißbrenner, Gaslinsen, Bedienfeld, Stroman- und -abstieg, Pulstechniken
Auswirkung von Stromart und Polarität: DC(+), DC(-) und AC
Besondere Anforderungen hinsichtlich verschiedener Werkstoffe, z.B. Al
Verbrauchsmaterial: Schutzgase, Schweißzusätze, Elektroden
Schweißparameter: Strom, Spannung, Schweißgeschwindigkeit, Gasdurchflussgeschwindigkeit
Schweißnahtvorbereitung: Typische Nahtgestaltung, Toleranzen, Reinigung
Sonderverfahren: Punkt-, Stichloch-, Heißdraht, Orbital-, Rohr-an-Rohr und Rohr-an-Blech-Schweißen sowie sonstige
Normen für Schweißzusätze, Elektroden und Gase (mind. für unlegierte Stähle)
Schweißanwendungen, typische Probleme sowie Lösungsmöglichkeiten
Prozessspezifischer Gesundheitsschutz und Arbeitssicherheit</t>
  </si>
  <si>
    <t>1.8.1</t>
  </si>
  <si>
    <t>MIG-MAG-Schweißen</t>
  </si>
  <si>
    <t>Eigenschaften der Stromquellen für konventionelle Schweißprozesse und gesteuerte Stromquellen
Einfluss der Stromart und Polarität
Geräte und Zubehör: Brenner, Drahtvorschubgeräte, Schlauchpakete, Bedienungsfeld
Formen des Werkstoffübergangs (Kurz-, Übergangs-, Lang-, Sprüh-, Impuls- und rotierender Lichtbogen) und ihre Anwendung
Schweißparameter und Einstellungen: Strom, Spannung, Schweißgeschwindigkeit, Gasdurchflussmenge usw.
Verbrauchsmaterial: Schutzgase, Schweißzusätze (Massivdrähte) sowie Kombinationen
Schweißnahtvorbereitung: Toleranzen, Reinigung
Sonderverfahren: Elektrogasschweißen, Hochleistungsprozesse, Punktschweißen, Doppeldraht, Flachdraht, Regelung (Lichtbogen und Drahtzufuhr) usw.
Normen für Schweißzusätze und Gase
Schweißanwendungen, typische Probleme und Lösungsmöglichkeiten
Prozessspezifischer Gesundheitsschutz und Arbeitssicherheit</t>
  </si>
  <si>
    <t>1.8.2</t>
  </si>
  <si>
    <t>Fülldrahtschweißen</t>
  </si>
  <si>
    <t>Eigenschaften der Stromquellen für konventionelle Schweißprozesse und gesteuerte Stromquellen (bezogen auf Fülldrahtschweißen)
Einfluss der Stromart und Polarität
Geräte und Zubehör: Brenner, Drahtvorschubgeräte
Zusammenhang zwischen Zusätze und Formen des Werkstoffübergangs sowie ihre Anwendung
Schweißparameter und Einstellungen: Strom, Spannung, Schweißgeschwindigkeit, Gasdurchflussmenge usw.
Verbrauchsmaterial: Schutzgase, Schweißzusätze (Fülldrähte) sowie Kombinationen
Schweißnahtvorbereitung: Toleranzen, Reinigung
Normen für Schweißzusätze (mind. für unlegierte Stähle)
Schweißanwendungen, typische Probleme und Lösungsmöglichkeiten
Prozessspezifischer Gesundheitsschutz und Arbeitssicherheit</t>
  </si>
  <si>
    <t>Prozessgrundlagen und Lichtbogeneigenschaften
Auswirkungen von Strom und Polarität
Eigenschaften von Schweißstromquellen zum Lichtbogenhandschweißen (Kurzschlussspannung, statische und dynamische Eigenschaften, Stromarten, Methoden der Lichtbogenzündung)
Anwendungsgebiete des Prozesses und typische Probleme sowie Lösungsmöglichkeiten
Umhüllte Stabelektroden (Funktion der Umhüllung und des Kernstabes, Elektrodentypen, Schlacke-Metall- und Gas-Metall-Reaktionen)
Elektrodenherstellung (wie, typische Fehler)
Handhabung und Lagerung von Elektroden (Lagerungsumgebung, Rücktrocknung)
Normen für Schweißzusätze (mind. für unlegierte Stähle)
Anwendungsbezogene Auswahl von Schweißzusätzen
Schweißparameter: Strom, Spannung, Ausziehlänge usw.
Schweißnahtvorbereitung: Toleranzen, Reinigung, Schweißposition
Beziehung zwischen Elektrodendurchmesser und Strombereich, Kerndrahtwerkstoff, Elektrodenlänge und Schweißposition
Sondertechniken (Schwerkraftlichtbogenschweißen, uws.)
Prozessbezogener Gesundheitsschutz und Arbeitssicherheit</t>
  </si>
  <si>
    <t>Prozessgrundlagen und Lichtbogeneigenschaften
Charakteristiken der Stromquelle (Leerlaufspannung, statische und dynamische Kennlinien, Stromarten und Methoden der Lichtbogenzündung)
Ausrüstung und Zusatzgeräte
Einsatzgebiete des Prozesses und typische Probleme sowie Lösungsmöglichkeiten
Schweißzusatz- und -hilfsstoffe (Funktionen von Pulver und Draht, Arten von Pulver und Draht, Draht-Pulver Kombination, Reaktionen Schlacke-Metall und Gas-Metall)
Herstellung von Schweißzusätzen (wie, typische Fehler)
Handhabung und Lagerung von Schweißzusätzen (Lagerungsumgebung, Rücktrocknung)
Normen für Schweißzusätze und Pulver (mind. für unlegierte Stähle)
Schweißparameter: Strom, Spannung, Schweißgeschwindigkeit, Pulverart und Korngröße, freies Drahtende usw.
Schweißnahtvorbereitung: Toleranzen, Reinigung
Beziehung zwischen der Draht- Pulver-Kombination und den Eigenschaften des reinen Schweißguts
Eindraht- und Mehrdrahtschweißtechniken
Prozessspezifischer Gesundheitsschutz und Arbeitssicherheit</t>
  </si>
  <si>
    <t>- Auswirkung von Strom und Polarität
- Einseitiges Schweißen mit Schweißbadsicherung
- Sondertechniken (Auftragschweißen mit Bandelektrode, Zugabe von Eisenpulver, Zugabe von Kalt- und Heißdraht)</t>
  </si>
  <si>
    <t>Grundlagen und Überblick über die Prozesse (Punkt-, Buckel-, Widerstandsstumpf-, Rollnaht- und Abbrennstumpfschweißen)
Joule-Effekt und Temperaturverteilung
Ausrüstung und Zubehör
Anwendungsbereich des Prozesses und typische Probleme (Schweißen von dünnem auf dickes Material, Schweißen von beschichteten/lackierten Werkstoffen, Schweißen unterschiedlicher Werkstoffe, Masseneffekt, Nebenschlusseffekt, Peltier-Effekt, Widerstandshartlöten)
Elektroden (Funktionen, Arten, Formen, Werkstoffe)
Schweißparameter: Strom, Kraft, Zeit, Stromart, Impuls usw.
Nahtvorbereitung: typische Nahtgestaltung, Toleranzen, Reinigung
Beziehung zwischen den Schweißparametern und der Eigenschaften der Schweißlinse
Prozessspezifischer Gesundheitsschutz und Arbeitssicherheit</t>
  </si>
  <si>
    <t>- Einteilung der Elektroden (internationale und nationale Normen)
- Überwachungssysteme, Prozesssteuerung, Messen
- Spezifische Prüfverfahren</t>
  </si>
  <si>
    <t>1.12.1</t>
  </si>
  <si>
    <t>- Grundlagen des Laser-Hybrid-Schweißens sowie Ausrüstung
- Nahtvorbereitung: typische Nahtgestaltung, Toleranzen, Reinigung
- Zusammenhang zwischen Schweißparametern und Verbindungsform</t>
  </si>
  <si>
    <t>1.12.2</t>
  </si>
  <si>
    <t>Schneiden und andere Nahtvorbereitungsverfahren</t>
  </si>
  <si>
    <t>Verbindungsverfahren für Keramik und Verbundwerkstoffe</t>
  </si>
  <si>
    <t xml:space="preserve">Hajicek Christian, DI (BA) </t>
  </si>
  <si>
    <t>1.19</t>
  </si>
  <si>
    <t>Zwischensumme Fachgebiet 1</t>
  </si>
  <si>
    <t>Fachgebiet 2: Werkstoffe und deren Verhalten beim Schweißen</t>
  </si>
  <si>
    <t>Eisen-Kohlenstoff-Legierungen</t>
  </si>
  <si>
    <t>Verhalten von Baustählen beim Schmelzschweißen</t>
  </si>
  <si>
    <t>Vorgänge der Rissbildung in Schweißverbindungen</t>
  </si>
  <si>
    <t>Bruch und verschiedene Brucharten</t>
  </si>
  <si>
    <t>Wärmebehandlung der Grundwerkstoffe und Schweißverbindungen</t>
  </si>
  <si>
    <t>Unlegierte Baustähle</t>
  </si>
  <si>
    <t>2.9 + 2.10</t>
  </si>
  <si>
    <t>Hochfeste Stähle</t>
  </si>
  <si>
    <t>2.14 + 2.19</t>
  </si>
  <si>
    <t>Kriechen und warmfeste Stähle</t>
  </si>
  <si>
    <t>Stähle für Tieftemperaturanwendungen</t>
  </si>
  <si>
    <t>Einführung in die Korrosion</t>
  </si>
  <si>
    <t>Vorführungen</t>
  </si>
  <si>
    <t>Korrosions- und hitzebeständige Stähle</t>
  </si>
  <si>
    <t>2.17 + 2.18</t>
  </si>
  <si>
    <t>Verschleiß und Schutzschichten</t>
  </si>
  <si>
    <t>Gusseisen und Stahlguss</t>
  </si>
  <si>
    <t>Aluminium und Aluminiumlegierungen</t>
  </si>
  <si>
    <t>Titan und sonstige Metalle und Legierungen</t>
  </si>
  <si>
    <t>Fügen unterschiedlicher Werkstoffe</t>
  </si>
  <si>
    <t>2.2 + 2.26</t>
  </si>
  <si>
    <t>Zerstörende Prüfung von Werkstoffen und Schweißverbindungen</t>
  </si>
  <si>
    <t>Laborübungen</t>
  </si>
  <si>
    <t>Zwischensumme Fachgebiet 2</t>
  </si>
  <si>
    <t>Fachgebiet 3: Konstruktion und Berechnung</t>
  </si>
  <si>
    <t>Grundlagen der Berechnung von Konstruktionen</t>
  </si>
  <si>
    <t>Ausführung von Schweiß- und Lötverbindungen</t>
  </si>
  <si>
    <t>Verhalten geschweißter Bauteile unter zyklischer Beanspruchung</t>
  </si>
  <si>
    <t>Ausführung geschweißter Bauteile unter zyklischer Beanspruchung</t>
  </si>
  <si>
    <t>Ausführung von Bauteilen aus Aluminiumlegierungen</t>
  </si>
  <si>
    <t>Zwischensumme Fachgebiet 3</t>
  </si>
  <si>
    <t>Fachgebiet 4: Fertigung und Anwendungstechnik</t>
  </si>
  <si>
    <t>Einführung in die Qualitätssicherung der schweißtechnischen Fertigung</t>
  </si>
  <si>
    <t>Qualitätskontrolle während der Fertigung</t>
  </si>
  <si>
    <t>Praktische Übungen: Schweißer- und Bedienerprüfung</t>
  </si>
  <si>
    <t>Arbeits- und Gesundheitsschutz</t>
  </si>
  <si>
    <t>4.10 +</t>
  </si>
  <si>
    <t xml:space="preserve">Arten von Unregelmäßigkeiten und deren Bewertung </t>
  </si>
  <si>
    <t>4.12</t>
  </si>
  <si>
    <t>Fallbeispiele</t>
  </si>
  <si>
    <t>Zwischensumme Fachgebiet 4</t>
  </si>
  <si>
    <t>I. Praktische Ausbildung:</t>
  </si>
  <si>
    <t>Autogenschweißen und -schneiden</t>
  </si>
  <si>
    <t>MIG/MAG - und Fülldrahtschweißen</t>
  </si>
  <si>
    <r>
      <t xml:space="preserve">II. Vorführungen: </t>
    </r>
    <r>
      <rPr>
        <sz val="10"/>
        <color theme="1"/>
        <rFont val="Arial"/>
        <family val="2"/>
      </rPr>
      <t>Brennschneiden, Hartlöten, Plasmaschweißen, Plasmaschneiden, Unterpulverschweißen, Widerstandsschweißen, Reibschweißen, Elektronenstrahlschweißen, Laserstrahlschweißen, Sonstige Schweißverfahren</t>
    </r>
  </si>
  <si>
    <t>Summe Theorie</t>
  </si>
  <si>
    <t>Summe Praxis</t>
  </si>
  <si>
    <t>Gesamt</t>
  </si>
  <si>
    <r>
      <t>*</t>
    </r>
    <r>
      <rPr>
        <vertAlign val="superscript"/>
        <sz val="10"/>
        <color theme="1"/>
        <rFont val="Arial"/>
        <family val="2"/>
      </rPr>
      <t>1)</t>
    </r>
    <r>
      <rPr>
        <sz val="10"/>
        <color theme="1"/>
        <rFont val="Arial"/>
        <family val="2"/>
      </rPr>
      <t xml:space="preserve"> gemäß IIW-Richtlinie IAB-252-07 (bis 2013)</t>
    </r>
  </si>
  <si>
    <r>
      <t>*</t>
    </r>
    <r>
      <rPr>
        <vertAlign val="superscript"/>
        <sz val="10"/>
        <color theme="1"/>
        <rFont val="Arial"/>
        <family val="2"/>
      </rPr>
      <t>2)</t>
    </r>
    <r>
      <rPr>
        <sz val="10"/>
        <color theme="1"/>
        <rFont val="Arial"/>
        <family val="2"/>
      </rPr>
      <t xml:space="preserve"> gemäß IIW-Richtlinie IAB-252r1-11 (ab 2013)</t>
    </r>
  </si>
  <si>
    <t>RL … IIW-Richtlinie</t>
  </si>
  <si>
    <t>T1 … Teil 1</t>
  </si>
  <si>
    <t>T2 … Teil 2</t>
  </si>
  <si>
    <t>4.8 Ü</t>
  </si>
  <si>
    <t>4.12 Al</t>
  </si>
  <si>
    <t>4.12 Fa</t>
  </si>
  <si>
    <t>4.12 Kr</t>
  </si>
  <si>
    <t>4.12 Ma</t>
  </si>
  <si>
    <t>4.12 St</t>
  </si>
  <si>
    <t>SWM / IWS (IWT T1 Ö)</t>
  </si>
  <si>
    <t>ST / IWT (IWT T2 Ö)</t>
  </si>
  <si>
    <t>IWS
bisher</t>
  </si>
  <si>
    <t>IWT T1 (Ö)
TIROL</t>
  </si>
  <si>
    <t>IWT T2 (Ö)
bisher</t>
  </si>
  <si>
    <t>IWT T2 (Ö)
TIROL</t>
  </si>
  <si>
    <t>0.1</t>
  </si>
  <si>
    <t>Eröffnung</t>
  </si>
  <si>
    <r>
      <t xml:space="preserve">Lichtbogenphysik (Erzeugung eines elektrischen Lichtbogens, Hauptbereiche des Lichtbogens, </t>
    </r>
    <r>
      <rPr>
        <sz val="10"/>
        <rFont val="Arial"/>
        <family val="2"/>
      </rPr>
      <t>Lichtbogenstabilität, Ionisation, Ionisationsspannung, Kräfte)</t>
    </r>
    <r>
      <rPr>
        <sz val="10"/>
        <color theme="1"/>
        <rFont val="Arial"/>
        <family val="2"/>
      </rPr>
      <t xml:space="preserve">
Spannungsverlauf im Lichtbogen
Wärmeentwicklung an der Kathode und Anode
Polarität und Lichtbogeneigenschaften bei Gleich- und Wechselstrom sowie deren Steuerung bei den wesentlichen Schweißprozessen
Einfluss auf den Schweißprozess
Temperaturverteilung im Lichtbogen und deren Auswirkungen
Einfluss der Magnetfelder auf den Lichtbogen
Grenzen in der Anwendung</t>
    </r>
  </si>
  <si>
    <t>Kreindl Josef
Staufer Dr.</t>
  </si>
  <si>
    <r>
      <t xml:space="preserve">Sonstige Schweißverfahren – </t>
    </r>
    <r>
      <rPr>
        <sz val="10"/>
        <color theme="1"/>
        <rFont val="Arial"/>
        <family val="2"/>
      </rPr>
      <t>Laserstrahl-, Elektronenstrahl-, Plasmaschweißen</t>
    </r>
  </si>
  <si>
    <r>
      <t xml:space="preserve">Sonstige Schweißverfahren – </t>
    </r>
    <r>
      <rPr>
        <sz val="10"/>
        <color theme="1"/>
        <rFont val="Arial"/>
        <family val="2"/>
      </rPr>
      <t>Lichtbogenbolzen-, Kaltpress-, Explosions-, Magnetimpuls-, Elektroschlacke-, Hochfrequenz-, Ultraschall-, Aluminothermisches Schweißen, Reibschweißen</t>
    </r>
  </si>
  <si>
    <r>
      <rPr>
        <u/>
        <sz val="10"/>
        <color theme="1"/>
        <rFont val="Arial"/>
        <family val="2"/>
      </rPr>
      <t>Stichwörter für Teil2 (Ö):</t>
    </r>
    <r>
      <rPr>
        <sz val="10"/>
        <color theme="1"/>
        <rFont val="Arial"/>
        <family val="2"/>
      </rPr>
      <t xml:space="preserve">
- Prozessbedingte Wärmeentwicklung (bei allen genannten Prozessen)
- Nahtvorbereitung: typische Nähte für das Schweißen, Toleranzen, Reinigung
- Zusammenhang zwischen Schweißparametern und Verbindungsform</t>
    </r>
  </si>
  <si>
    <r>
      <rPr>
        <u/>
        <sz val="10"/>
        <color theme="1"/>
        <rFont val="Arial"/>
        <family val="2"/>
      </rPr>
      <t>Stichwörter für Teil2 (Ö):</t>
    </r>
    <r>
      <rPr>
        <sz val="10"/>
        <color theme="1"/>
        <rFont val="Arial"/>
        <family val="2"/>
      </rPr>
      <t xml:space="preserve">
- CAD/CAM-Systeme
- Virtuelle Fabrik (Werkstattsimulation)
- Robotertypen je nach Einsatzgebiet</t>
    </r>
  </si>
  <si>
    <r>
      <rPr>
        <u/>
        <sz val="10"/>
        <color theme="1"/>
        <rFont val="Arial"/>
        <family val="2"/>
      </rPr>
      <t>Stichwörter für Teil2 (Ö):</t>
    </r>
    <r>
      <rPr>
        <sz val="10"/>
        <color theme="1"/>
        <rFont val="Arial"/>
        <family val="2"/>
      </rPr>
      <t xml:space="preserve">
- Begriff der Kornfeinung (Mikrolegierungselemente, Bildung und Auflösung von Ausscheidungen)
- Schweißeignung, t </t>
    </r>
    <r>
      <rPr>
        <vertAlign val="subscript"/>
        <sz val="10"/>
        <color theme="1"/>
        <rFont val="Arial"/>
        <family val="2"/>
      </rPr>
      <t>8/5</t>
    </r>
    <r>
      <rPr>
        <sz val="10"/>
        <color theme="1"/>
        <rFont val="Arial"/>
        <family val="2"/>
      </rPr>
      <t>-Konzept, Vorwärm-, Zwischenlagentemperatur, Kohlenstoffäquivalent CEV
- Einfluss des Schweißens auf Gefüge und Eigenschaften in der Wärmeeinflusszone (WEZ)
- Stähle für die Automobilindustrie (TRIP, TWIP, Dualphasenstähle, u.a.)</t>
    </r>
  </si>
  <si>
    <r>
      <rPr>
        <u/>
        <sz val="10"/>
        <color theme="1"/>
        <rFont val="Arial"/>
        <family val="2"/>
      </rPr>
      <t>Stichwörter für Teil2 (Ö):</t>
    </r>
    <r>
      <rPr>
        <sz val="10"/>
        <color theme="1"/>
        <rFont val="Arial"/>
        <family val="2"/>
      </rPr>
      <t xml:space="preserve">
- Fe-Cr-, Fe-Ni-, Fe-Cr-Ni- Systeme
- Bestimmung des Ferritgehalts (ISO 8249, ISO 17655)
- t </t>
    </r>
    <r>
      <rPr>
        <vertAlign val="subscript"/>
        <sz val="10"/>
        <color theme="1"/>
        <rFont val="Arial"/>
        <family val="2"/>
      </rPr>
      <t>12/8</t>
    </r>
    <r>
      <rPr>
        <sz val="10"/>
        <color theme="1"/>
        <rFont val="Arial"/>
        <family val="2"/>
      </rPr>
      <t xml:space="preserve"> - Konzept der Schweißeignung
- Messerlinien-Angriff (Knife-line attack)
- 475 °C - Versprödung
- Kornzerfall (interkristalline Korrosion)</t>
    </r>
  </si>
  <si>
    <t xml:space="preserve">Pichler Ernst, Ing. </t>
  </si>
  <si>
    <r>
      <rPr>
        <u/>
        <sz val="10"/>
        <color theme="1"/>
        <rFont val="Arial"/>
        <family val="2"/>
      </rPr>
      <t>Stichwörter für Teil2 (Ö):</t>
    </r>
    <r>
      <rPr>
        <sz val="10"/>
        <color theme="1"/>
        <rFont val="Arial"/>
        <family val="2"/>
      </rPr>
      <t xml:space="preserve">
- Zeitstandversuche
- Korrosionsversuche
- Chemische Analyse</t>
    </r>
  </si>
  <si>
    <t>2.2 Ü ??</t>
  </si>
  <si>
    <r>
      <rPr>
        <u/>
        <sz val="10"/>
        <color theme="1"/>
        <rFont val="Arial"/>
        <family val="2"/>
      </rPr>
      <t>Stichwörter für Teil2 (Ö):</t>
    </r>
    <r>
      <rPr>
        <sz val="10"/>
        <color theme="1"/>
        <rFont val="Arial"/>
        <family val="2"/>
      </rPr>
      <t xml:space="preserve">
- Zusammenhang zwischen externen Beanspruchungen und inneren Kräften
- Berechnung und Bestimmung von inneren Kräften und Momenten einfach statisch bestimmter Systeme</t>
    </r>
  </si>
  <si>
    <r>
      <rPr>
        <u/>
        <sz val="10"/>
        <color theme="1"/>
        <rFont val="Arial"/>
        <family val="2"/>
      </rPr>
      <t>Stichwörter für Teil2 (Ö):</t>
    </r>
    <r>
      <rPr>
        <sz val="10"/>
        <color theme="1"/>
        <rFont val="Arial"/>
        <family val="2"/>
      </rPr>
      <t xml:space="preserve">
- Berechnung von Spannungen
- Grenzzustände: duktiler und spröder Bruch, Ermüdung, Kriechen</t>
    </r>
  </si>
  <si>
    <r>
      <rPr>
        <u/>
        <sz val="10"/>
        <color theme="1"/>
        <rFont val="Arial"/>
        <family val="2"/>
      </rPr>
      <t>Stichwörter für Teil2 (Ö):</t>
    </r>
    <r>
      <rPr>
        <sz val="10"/>
        <color theme="1"/>
        <rFont val="Arial"/>
        <family val="2"/>
      </rPr>
      <t xml:space="preserve">
- Bestimmung von Spannungsrichtwerten infolge mehrachsiger Beanspruchung
- Bestimmung der Formbeständigkeit lichtbogen- und widerstandsgeschweißter Verbindungen
- Berechnungsbeispiele für Nennspannungen in Schweißverbindungen
- Hauptspannungen, Nennspannung, Normalspannung, Schubspannung, Mohr'scher Kreis
- Spannungskonzentration, K-Faktor, Spannungskonzentrationsfaktor
- Ermittlung von Spannungen mittels Finite-Elemente-Methode
- Dehnungsmessungen: Dehnmessstreifen, optische, holografische, Moire-Technik</t>
    </r>
  </si>
  <si>
    <r>
      <rPr>
        <u/>
        <sz val="10"/>
        <color theme="1"/>
        <rFont val="Arial"/>
        <family val="2"/>
      </rPr>
      <t>Stichwörter für Teil2 (Ö):</t>
    </r>
    <r>
      <rPr>
        <sz val="10"/>
        <color theme="1"/>
        <rFont val="Arial"/>
        <family val="2"/>
      </rPr>
      <t xml:space="preserve">
- Berechnungsbeispiele</t>
    </r>
  </si>
  <si>
    <r>
      <rPr>
        <u/>
        <sz val="10"/>
        <color theme="1"/>
        <rFont val="Arial"/>
        <family val="2"/>
      </rPr>
      <t>Stichwörter für Teil2 (Ö):</t>
    </r>
    <r>
      <rPr>
        <sz val="10"/>
        <color theme="1"/>
        <rFont val="Arial"/>
        <family val="2"/>
      </rPr>
      <t xml:space="preserve">
- Statistische Spannungsanalyse an Konstruktionen
- Spannungskollektiv
- Einfluss der Mittelspannung sowie Eigenspannungen
- Auswirkung der Spannungsamplitude
- Palmgren-Miner Regel
- Klassifizierung von Schweißverbindungen</t>
    </r>
  </si>
  <si>
    <t xml:space="preserve">Lugger DI
Legl Ludwig, DI </t>
  </si>
  <si>
    <r>
      <rPr>
        <u/>
        <sz val="10"/>
        <color theme="1"/>
        <rFont val="Arial"/>
        <family val="2"/>
      </rPr>
      <t>Stichwörter für Teil2 (Ö):</t>
    </r>
    <r>
      <rPr>
        <sz val="10"/>
        <color theme="1"/>
        <rFont val="Arial"/>
        <family val="2"/>
      </rPr>
      <t xml:space="preserve">
- Anwendung von Normen und Vorschriften
- Berechnungsbeispiele
- Berechnungsmethoden</t>
    </r>
  </si>
  <si>
    <r>
      <rPr>
        <u/>
        <sz val="10"/>
        <color theme="1"/>
        <rFont val="Arial"/>
        <family val="2"/>
      </rPr>
      <t>Stichwörter für Teil2 (Ö):</t>
    </r>
    <r>
      <rPr>
        <sz val="10"/>
        <color theme="1"/>
        <rFont val="Arial"/>
        <family val="2"/>
      </rPr>
      <t xml:space="preserve">
- Schweißnahtberechnung (Formeln)
- Normen (ISO, CEN und nationale Normen)</t>
    </r>
  </si>
  <si>
    <r>
      <rPr>
        <u/>
        <sz val="10"/>
        <color theme="1"/>
        <rFont val="Arial"/>
        <family val="2"/>
      </rPr>
      <t>Stichwörter für Teil2 (Ö):</t>
    </r>
    <r>
      <rPr>
        <sz val="10"/>
        <color theme="1"/>
        <rFont val="Arial"/>
        <family val="2"/>
      </rPr>
      <t xml:space="preserve">
-  Schweißbarkeit ISO/TR 581</t>
    </r>
  </si>
  <si>
    <t>Steidl Ludwig</t>
  </si>
  <si>
    <r>
      <rPr>
        <u/>
        <sz val="10"/>
        <color theme="1"/>
        <rFont val="Arial"/>
        <family val="2"/>
      </rPr>
      <t>Stichwörter für Teil2 (Ö):</t>
    </r>
    <r>
      <rPr>
        <sz val="10"/>
        <color theme="1"/>
        <rFont val="Arial"/>
        <family val="2"/>
      </rPr>
      <t xml:space="preserve">
- Thermische Kennwerte der Werkstoffe
- Methoden zur Messung von Eigenspannungen</t>
    </r>
  </si>
  <si>
    <t xml:space="preserve">Kreindl Josef
</t>
  </si>
  <si>
    <r>
      <rPr>
        <u/>
        <sz val="10"/>
        <color theme="1"/>
        <rFont val="Arial"/>
        <family val="2"/>
      </rPr>
      <t>Stichwörter für Teil2 (Ö):</t>
    </r>
    <r>
      <rPr>
        <sz val="10"/>
        <color theme="1"/>
        <rFont val="Arial"/>
        <family val="2"/>
      </rPr>
      <t xml:space="preserve">
- Return on Investment
- Softwareanwendung, Kalkulationsprogramme</t>
    </r>
  </si>
  <si>
    <t>Prüfungen schriftlich FG 1,2,3,4</t>
  </si>
  <si>
    <t>Prüfung  mündlich</t>
  </si>
  <si>
    <t>Schranz+Prüfer</t>
  </si>
  <si>
    <t>4.12 Re</t>
  </si>
  <si>
    <t>Kranbau</t>
  </si>
  <si>
    <t>Fahrzeugbau</t>
  </si>
  <si>
    <t>Maschinenbau</t>
  </si>
  <si>
    <t>Reparatur von NE Bauteilen</t>
  </si>
  <si>
    <t>Aluminiumanwendungen</t>
  </si>
  <si>
    <t>Stahlbau</t>
  </si>
  <si>
    <t>Apparate- und Rohrleitungsbau</t>
  </si>
  <si>
    <t>4.12 Ap</t>
  </si>
  <si>
    <t>Lugger DI</t>
  </si>
  <si>
    <t>4.2 Q</t>
  </si>
  <si>
    <t>4.2 VP</t>
  </si>
  <si>
    <t>4.2 SP</t>
  </si>
  <si>
    <t>2.23 Ü</t>
  </si>
  <si>
    <t>2.14 V</t>
  </si>
  <si>
    <t xml:space="preserve">Wihsbeck DI </t>
  </si>
  <si>
    <t>Szinyur Johann, Ing.</t>
  </si>
  <si>
    <t>DI Martin Wihsbeck</t>
  </si>
  <si>
    <t xml:space="preserve">Hajicek Christian, DI </t>
  </si>
  <si>
    <t>Peter Klug DI Dr.</t>
  </si>
  <si>
    <t>Kogler Peter Ing.</t>
  </si>
  <si>
    <t>Pryjmak Peter</t>
  </si>
  <si>
    <t>Va Nr:</t>
  </si>
  <si>
    <t xml:space="preserve">Stand: </t>
  </si>
  <si>
    <t>IWT (Teil 2) - Österr. Schweißtechniker</t>
  </si>
  <si>
    <t>Zimmer</t>
  </si>
  <si>
    <t>Druckauftrag</t>
  </si>
  <si>
    <t>Skripten erhalten/neu</t>
  </si>
  <si>
    <t>PS</t>
  </si>
  <si>
    <t>IWT Tirol</t>
  </si>
  <si>
    <t>Trainerpool</t>
  </si>
  <si>
    <t>erhalten</t>
  </si>
  <si>
    <t>wird noch geschickt</t>
  </si>
  <si>
    <t>bringt unterlagen mit 
er braucht noch die TN Anzahl</t>
  </si>
  <si>
    <t>Zimmerreservierung OK?</t>
  </si>
  <si>
    <t>IWS Skriptum 2.15 wird tiefer behandelt</t>
  </si>
  <si>
    <t>IWS Skriptum 4.10 wird tiefer behandelt</t>
  </si>
  <si>
    <t>Prüfer für</t>
  </si>
  <si>
    <t>unterrichtet</t>
  </si>
  <si>
    <t>FG1:</t>
  </si>
  <si>
    <t>FG1</t>
  </si>
  <si>
    <t>FG2</t>
  </si>
  <si>
    <t>FG3</t>
  </si>
  <si>
    <t>FG4</t>
  </si>
  <si>
    <t>zugesagt</t>
  </si>
  <si>
    <t>x</t>
  </si>
  <si>
    <t>FG2:</t>
  </si>
  <si>
    <t>Schabereiter</t>
  </si>
  <si>
    <t>Ersatzweise:</t>
  </si>
  <si>
    <t>FG3:</t>
  </si>
  <si>
    <t>Ing. Kettner</t>
  </si>
  <si>
    <t>FG4:</t>
  </si>
  <si>
    <t>Ing. Aberer</t>
  </si>
  <si>
    <t>abgesagt</t>
  </si>
  <si>
    <t>Mag. Ing. Rauch</t>
  </si>
  <si>
    <t>Schwab</t>
  </si>
  <si>
    <t>Ing. Vesely</t>
  </si>
  <si>
    <t>DI Prem</t>
  </si>
  <si>
    <t>FG1
15 LE</t>
  </si>
  <si>
    <t>FG2
15 LE</t>
  </si>
  <si>
    <t>FG3
17 LE</t>
  </si>
  <si>
    <t>FG4
22 LE</t>
  </si>
  <si>
    <t xml:space="preserve">Ludescher </t>
  </si>
  <si>
    <t>Dr. Staufer Herbert</t>
  </si>
  <si>
    <t>Bogner Jochen</t>
  </si>
  <si>
    <t xml:space="preserve">Pichler Ernst </t>
  </si>
  <si>
    <t>Winkler Markus</t>
  </si>
  <si>
    <t>17.06-19.06.</t>
  </si>
  <si>
    <t>OK</t>
  </si>
  <si>
    <t>ok</t>
  </si>
  <si>
    <t>01.07.-02.07</t>
  </si>
  <si>
    <t>Nächtigung</t>
  </si>
  <si>
    <t>Prüfer am 01.07.2015 IWT Innsbruck</t>
  </si>
  <si>
    <t>Feedbackbögen!</t>
  </si>
  <si>
    <t>Rainer Georgi</t>
  </si>
  <si>
    <t xml:space="preserve">WIFI - INNSBRUCK </t>
  </si>
  <si>
    <t>DI Josef Aberer</t>
  </si>
  <si>
    <t>Skriptum SZA</t>
  </si>
  <si>
    <t>Skript Gemischt-SZA-Doppelmayer..</t>
  </si>
  <si>
    <t>Skriptum WIFI-Ö Seidler</t>
  </si>
  <si>
    <t>Skriptum Ruip</t>
  </si>
  <si>
    <t>IWS Trainer</t>
  </si>
  <si>
    <t>IWT Trainer</t>
  </si>
  <si>
    <t>Autor IWS</t>
  </si>
  <si>
    <t>keines Erhalten ?</t>
  </si>
  <si>
    <t>---------</t>
  </si>
  <si>
    <t>Skriptum Franz Hofmeister</t>
  </si>
  <si>
    <t>Skriptum Georgi</t>
  </si>
  <si>
    <t>Allgemein Aluminiumanwendungen</t>
  </si>
  <si>
    <t>Apparate-, Behälter- und Rohrleitungsbau</t>
  </si>
  <si>
    <t>Skript Kogler</t>
  </si>
  <si>
    <t>Skriptum WIFI Ö (Ludwig Steidl)</t>
  </si>
  <si>
    <t>Klug</t>
  </si>
  <si>
    <t>Anton Raß, Rene Gerstgrasser</t>
  </si>
  <si>
    <t xml:space="preserve">DI Germ </t>
  </si>
  <si>
    <t>Gegenstand</t>
  </si>
  <si>
    <t>GG-Nr.</t>
  </si>
  <si>
    <t>Autor IWT</t>
  </si>
  <si>
    <t>IWT (Teil2) - Schweißtechniker</t>
  </si>
  <si>
    <t>IWS - Schweißwerkmeister</t>
  </si>
  <si>
    <t>Rauch Rudolf, Mag. Ing.
noch nicht erhalten</t>
  </si>
  <si>
    <t xml:space="preserve">Skript </t>
  </si>
  <si>
    <t>Kopien selbst</t>
  </si>
  <si>
    <t>bringt Gugi</t>
  </si>
  <si>
    <t>Vesely Robert</t>
  </si>
  <si>
    <t>Georgi Rainer</t>
  </si>
  <si>
    <t>Stadler</t>
  </si>
  <si>
    <t>nobody</t>
  </si>
  <si>
    <t>Seiten</t>
  </si>
  <si>
    <t>Preis</t>
  </si>
  <si>
    <t>Kosten für WV</t>
  </si>
  <si>
    <t xml:space="preserve">Klug </t>
  </si>
  <si>
    <t>IWT neu</t>
  </si>
  <si>
    <t xml:space="preserve">Peter Klug </t>
  </si>
  <si>
    <t>Vorführungen (Einführung in die Korrosion)</t>
  </si>
  <si>
    <t>Skripten</t>
  </si>
  <si>
    <t>Georgi</t>
  </si>
  <si>
    <t>Hajicek</t>
  </si>
  <si>
    <t>Mo-Sa, 08.00-20.00</t>
  </si>
  <si>
    <t>PS - Mod 1-4</t>
  </si>
  <si>
    <t>Kursende</t>
  </si>
  <si>
    <t>4.12 Fallb.</t>
  </si>
  <si>
    <t>22/23</t>
  </si>
  <si>
    <t>08.11.2022 - 02.12.2022</t>
  </si>
  <si>
    <t>Selbststudium</t>
  </si>
  <si>
    <t>Gerstgrasser</t>
  </si>
  <si>
    <t>René Gerstgrasser</t>
  </si>
  <si>
    <t>04.11.2026 - 25.11.2026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</si>
</sst>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KW&quot;\ 0"/>
    <numFmt numFmtId="165" formatCode="dddd"/>
    <numFmt numFmtId="166" formatCode="dd/mm/yy"/>
    <numFmt numFmtId="167" formatCode="0\ &quot;TN&quot;"/>
  </numFmts>
  <fonts count="53" x14ac:knownFonts="1">
    <font>
      <sz val="11"/>
      <color theme="1"/>
      <name val="Calibri"/>
      <family val="2"/>
      <scheme val="minor"/>
    </font>
    <font>
      <sz val="12"/>
      <color indexed="8"/>
      <name val="Calibri"/>
      <family val="2"/>
    </font>
    <font>
      <b/>
      <sz val="22"/>
      <color indexed="8"/>
      <name val="Calibri"/>
      <family val="2"/>
    </font>
    <font>
      <b/>
      <sz val="12"/>
      <color indexed="8"/>
      <name val="Calibri"/>
      <family val="2"/>
    </font>
    <font>
      <sz val="10"/>
      <name val="Arial"/>
      <family val="2"/>
    </font>
    <font>
      <b/>
      <sz val="12"/>
      <name val="Trebuchet MS"/>
      <family val="2"/>
    </font>
    <font>
      <sz val="8"/>
      <name val="Calibri"/>
      <family val="2"/>
    </font>
    <font>
      <sz val="18"/>
      <color theme="1"/>
      <name val="Calibri"/>
      <family val="2"/>
      <scheme val="minor"/>
    </font>
    <font>
      <sz val="12"/>
      <color theme="1"/>
      <name val="Arial"/>
      <family val="2"/>
    </font>
    <font>
      <b/>
      <sz val="11"/>
      <color theme="1"/>
      <name val="Arial"/>
      <family val="2"/>
    </font>
    <font>
      <i/>
      <sz val="10"/>
      <color theme="1"/>
      <name val="Arial"/>
      <family val="2"/>
    </font>
    <font>
      <b/>
      <sz val="12"/>
      <color theme="1"/>
      <name val="Arial"/>
      <family val="2"/>
    </font>
    <font>
      <b/>
      <sz val="10"/>
      <color theme="1"/>
      <name val="Arial"/>
      <family val="2"/>
    </font>
    <font>
      <b/>
      <i/>
      <sz val="10"/>
      <color theme="1"/>
      <name val="Arial"/>
      <family val="2"/>
    </font>
    <font>
      <i/>
      <sz val="11"/>
      <color theme="1"/>
      <name val="Arial"/>
      <family val="2"/>
    </font>
    <font>
      <b/>
      <i/>
      <sz val="11"/>
      <color theme="1"/>
      <name val="Arial"/>
      <family val="2"/>
    </font>
    <font>
      <sz val="10"/>
      <color theme="1"/>
      <name val="Arial"/>
      <family val="2"/>
    </font>
    <font>
      <vertAlign val="superscript"/>
      <sz val="10"/>
      <color theme="1"/>
      <name val="Arial"/>
      <family val="2"/>
    </font>
    <font>
      <b/>
      <vertAlign val="superscript"/>
      <sz val="10"/>
      <color theme="1"/>
      <name val="Arial"/>
      <family val="2"/>
    </font>
    <font>
      <b/>
      <sz val="10"/>
      <name val="Arial"/>
      <family val="2"/>
    </font>
    <font>
      <sz val="11"/>
      <color theme="1"/>
      <name val="Arial"/>
      <family val="2"/>
    </font>
    <font>
      <sz val="8"/>
      <color theme="1"/>
      <name val="Arial"/>
      <family val="2"/>
    </font>
    <font>
      <b/>
      <sz val="8"/>
      <color theme="1"/>
      <name val="Arial"/>
      <family val="2"/>
    </font>
    <font>
      <b/>
      <sz val="14"/>
      <color theme="1"/>
      <name val="Arial"/>
      <family val="2"/>
    </font>
    <font>
      <b/>
      <sz val="11"/>
      <color theme="1"/>
      <name val="Calibri"/>
      <family val="2"/>
      <scheme val="minor"/>
    </font>
    <font>
      <sz val="9"/>
      <color indexed="81"/>
      <name val="Tahoma"/>
      <family val="2"/>
    </font>
    <font>
      <b/>
      <sz val="9"/>
      <color indexed="81"/>
      <name val="Tahoma"/>
      <family val="2"/>
    </font>
    <font>
      <sz val="9"/>
      <color theme="1"/>
      <name val="Arial"/>
      <family val="2"/>
    </font>
    <font>
      <sz val="8"/>
      <name val="Tahoma"/>
      <family val="2"/>
    </font>
    <font>
      <strike/>
      <sz val="8"/>
      <name val="Cambria"/>
      <family val="1"/>
    </font>
    <font>
      <strike/>
      <sz val="8"/>
      <color theme="1"/>
      <name val="Cambria"/>
      <family val="1"/>
    </font>
    <font>
      <sz val="8"/>
      <name val="Trebuchet MS"/>
      <family val="2"/>
    </font>
    <font>
      <sz val="8"/>
      <color rgb="FF002060"/>
      <name val="Trebuchet MS"/>
      <family val="2"/>
    </font>
    <font>
      <u/>
      <sz val="10"/>
      <color theme="1"/>
      <name val="Arial"/>
      <family val="2"/>
    </font>
    <font>
      <sz val="8"/>
      <name val="Arial"/>
      <family val="2"/>
    </font>
    <font>
      <b/>
      <sz val="10"/>
      <color rgb="FFFF0000"/>
      <name val="Arial"/>
      <family val="2"/>
    </font>
    <font>
      <vertAlign val="subscript"/>
      <sz val="10"/>
      <color theme="1"/>
      <name val="Arial"/>
      <family val="2"/>
    </font>
    <font>
      <b/>
      <sz val="10"/>
      <color theme="0"/>
      <name val="Arial"/>
      <family val="2"/>
    </font>
    <font>
      <b/>
      <sz val="8"/>
      <name val="Arial"/>
      <family val="2"/>
    </font>
    <font>
      <strike/>
      <sz val="8"/>
      <name val="Arial"/>
      <family val="2"/>
    </font>
    <font>
      <sz val="14"/>
      <color theme="1"/>
      <name val="Calibri"/>
      <family val="2"/>
      <scheme val="minor"/>
    </font>
    <font>
      <sz val="14"/>
      <color theme="1"/>
      <name val="Arial"/>
      <family val="2"/>
    </font>
    <font>
      <sz val="12"/>
      <name val="Trebuchet MS"/>
      <family val="2"/>
    </font>
    <font>
      <sz val="10"/>
      <color theme="1"/>
      <name val="Trebuchet MS"/>
      <family val="2"/>
    </font>
    <font>
      <sz val="10"/>
      <color rgb="FF000000"/>
      <name val="Trebuchet MS"/>
      <family val="2"/>
    </font>
    <font>
      <sz val="11"/>
      <name val="Calibri"/>
      <family val="2"/>
      <scheme val="minor"/>
    </font>
    <font>
      <sz val="10"/>
      <name val="Trebuchet MS"/>
      <family val="2"/>
    </font>
    <font>
      <sz val="10"/>
      <color rgb="FFFF0000"/>
      <name val="Trebuchet MS"/>
      <family val="2"/>
    </font>
    <font>
      <sz val="9"/>
      <color theme="1"/>
      <name val="Calibri"/>
      <family val="2"/>
      <scheme val="minor"/>
    </font>
    <font>
      <sz val="9"/>
      <name val="Arial"/>
      <family val="2"/>
    </font>
    <font>
      <sz val="9"/>
      <name val="Tahoma"/>
      <family val="2"/>
    </font>
    <font>
      <sz val="9"/>
      <color rgb="FF002060"/>
      <name val="Trebuchet MS"/>
      <family val="2"/>
    </font>
    <font>
      <b/>
      <sz val="11"/>
      <color rgb="FFFFFF00"/>
      <name val="Calibri"/>
      <family val="2"/>
      <scheme val="minor"/>
    </font>
  </fonts>
  <fills count="3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4"/>
        <bgColor indexed="64"/>
      </patternFill>
    </fill>
    <fill>
      <patternFill patternType="solid">
        <fgColor indexed="29"/>
        <bgColor indexed="64"/>
      </patternFill>
    </fill>
    <fill>
      <patternFill patternType="solid">
        <fgColor indexed="53"/>
        <bgColor indexed="64"/>
      </patternFill>
    </fill>
    <fill>
      <patternFill patternType="solid">
        <fgColor indexed="27"/>
        <bgColor indexed="64"/>
      </patternFill>
    </fill>
    <fill>
      <patternFill patternType="solid">
        <fgColor theme="9"/>
        <bgColor indexed="64"/>
      </patternFill>
    </fill>
    <fill>
      <patternFill patternType="solid">
        <fgColor rgb="FF00FF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66FF99"/>
        <bgColor indexed="64"/>
      </patternFill>
    </fill>
    <fill>
      <patternFill patternType="solid">
        <fgColor theme="5" tint="0.59999389629810485"/>
        <bgColor indexed="64"/>
      </patternFill>
    </fill>
    <fill>
      <gradientFill>
        <stop position="0">
          <color theme="5" tint="0.59999389629810485"/>
        </stop>
        <stop position="1">
          <color theme="6" tint="0.59999389629810485"/>
        </stop>
      </gradientFill>
    </fill>
    <fill>
      <patternFill patternType="solid">
        <fgColor theme="0" tint="-4.9989318521683403E-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CCFF33"/>
        <bgColor indexed="64"/>
      </patternFill>
    </fill>
    <fill>
      <patternFill patternType="solid">
        <fgColor rgb="FFFFCC99"/>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3" tint="0.39997558519241921"/>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81">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3" xfId="0" applyBorder="1" applyAlignment="1">
      <alignment horizontal="center" vertical="center"/>
    </xf>
    <xf numFmtId="1" fontId="1" fillId="0" borderId="0" xfId="0" applyNumberFormat="1" applyFont="1" applyAlignment="1">
      <alignment horizontal="left"/>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24" borderId="3" xfId="0" applyFont="1" applyFill="1" applyBorder="1" applyAlignment="1">
      <alignment horizontal="center" vertical="center" wrapText="1"/>
    </xf>
    <xf numFmtId="0" fontId="12" fillId="25"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6" fillId="0" borderId="0" xfId="0" applyFont="1" applyAlignment="1">
      <alignment horizontal="center" vertical="center" wrapText="1"/>
    </xf>
    <xf numFmtId="0" fontId="19" fillId="0" borderId="3" xfId="0" applyFont="1" applyBorder="1" applyAlignment="1">
      <alignment horizontal="center" vertical="center" wrapText="1"/>
    </xf>
    <xf numFmtId="0" fontId="1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12" fillId="21" borderId="11" xfId="0" applyFont="1" applyFill="1" applyBorder="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right" vertical="center" wrapText="1"/>
    </xf>
    <xf numFmtId="0" fontId="16" fillId="23" borderId="3" xfId="0" applyFont="1" applyFill="1" applyBorder="1" applyAlignment="1">
      <alignment horizontal="right" vertical="center" wrapText="1"/>
    </xf>
    <xf numFmtId="0" fontId="12" fillId="0" borderId="3" xfId="0" applyFont="1" applyBorder="1" applyAlignment="1">
      <alignment horizontal="right" vertical="center" wrapText="1"/>
    </xf>
    <xf numFmtId="49" fontId="16" fillId="23" borderId="3" xfId="0" applyNumberFormat="1" applyFont="1" applyFill="1" applyBorder="1" applyAlignment="1">
      <alignment horizontal="right" vertical="center" wrapText="1"/>
    </xf>
    <xf numFmtId="49" fontId="12" fillId="0" borderId="3" xfId="0" applyNumberFormat="1" applyFont="1" applyBorder="1" applyAlignment="1">
      <alignment horizontal="right" vertical="center" wrapText="1"/>
    </xf>
    <xf numFmtId="0" fontId="12" fillId="26" borderId="3" xfId="0" applyFont="1" applyFill="1" applyBorder="1" applyAlignment="1">
      <alignment horizontal="center" vertical="center" wrapText="1"/>
    </xf>
    <xf numFmtId="0" fontId="16" fillId="0" borderId="0" xfId="0" applyFont="1" applyAlignment="1">
      <alignment vertical="center" wrapText="1"/>
    </xf>
    <xf numFmtId="0" fontId="12" fillId="0" borderId="0" xfId="0" applyFont="1" applyAlignment="1">
      <alignment horizontal="right" vertical="center" wrapText="1"/>
    </xf>
    <xf numFmtId="0" fontId="19" fillId="26" borderId="3" xfId="0" applyFont="1" applyFill="1" applyBorder="1" applyAlignment="1">
      <alignment horizontal="center" vertical="center" wrapText="1"/>
    </xf>
    <xf numFmtId="0" fontId="19" fillId="25" borderId="3" xfId="0" applyFont="1" applyFill="1" applyBorder="1" applyAlignment="1">
      <alignment horizontal="center" vertical="center" wrapText="1"/>
    </xf>
    <xf numFmtId="0" fontId="12" fillId="26" borderId="1" xfId="0" applyFont="1" applyFill="1" applyBorder="1" applyAlignment="1">
      <alignment horizontal="center" vertical="center" wrapText="1"/>
    </xf>
    <xf numFmtId="0" fontId="20" fillId="0" borderId="0" xfId="0" applyFont="1" applyAlignment="1">
      <alignment vertical="center" wrapText="1"/>
    </xf>
    <xf numFmtId="0" fontId="9" fillId="0" borderId="0" xfId="0" applyFont="1" applyAlignment="1">
      <alignment horizontal="right" vertical="center" wrapText="1"/>
    </xf>
    <xf numFmtId="49" fontId="12" fillId="0" borderId="15"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0" fontId="21" fillId="0" borderId="11" xfId="0" applyFont="1" applyBorder="1" applyAlignment="1">
      <alignment horizontal="center" vertical="center" wrapText="1"/>
    </xf>
    <xf numFmtId="0" fontId="21" fillId="26" borderId="11" xfId="0" applyFont="1" applyFill="1" applyBorder="1" applyAlignment="1">
      <alignment horizontal="center" vertical="center" wrapText="1"/>
    </xf>
    <xf numFmtId="0" fontId="22" fillId="25" borderId="11" xfId="0" applyFont="1" applyFill="1" applyBorder="1" applyAlignment="1">
      <alignment horizontal="center" vertical="center" wrapText="1"/>
    </xf>
    <xf numFmtId="0" fontId="22" fillId="0" borderId="11" xfId="0" applyFont="1" applyBorder="1" applyAlignment="1">
      <alignment horizontal="center" vertical="center" wrapText="1"/>
    </xf>
    <xf numFmtId="49" fontId="4" fillId="0" borderId="10" xfId="0" applyNumberFormat="1" applyFont="1" applyBorder="1" applyAlignment="1">
      <alignment horizontal="left" vertical="center" wrapText="1"/>
    </xf>
    <xf numFmtId="0" fontId="12" fillId="2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7" fillId="0" borderId="0" xfId="0" applyFont="1" applyAlignment="1">
      <alignment horizontal="left" vertical="center" wrapText="1"/>
    </xf>
    <xf numFmtId="0" fontId="10" fillId="19" borderId="0" xfId="0" applyFont="1" applyFill="1" applyAlignment="1">
      <alignment horizontal="right" vertical="center"/>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2" fillId="21" borderId="18"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27" fillId="0" borderId="19" xfId="0" applyFont="1" applyBorder="1" applyAlignment="1">
      <alignment horizontal="center" vertical="center" wrapText="1"/>
    </xf>
    <xf numFmtId="0" fontId="27"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25" borderId="18" xfId="0" applyFont="1" applyFill="1" applyBorder="1" applyAlignment="1">
      <alignment horizontal="center" vertical="center" wrapText="1"/>
    </xf>
    <xf numFmtId="0" fontId="12" fillId="17" borderId="19" xfId="0" applyFont="1" applyFill="1" applyBorder="1" applyAlignment="1">
      <alignment horizontal="center" vertical="center" wrapText="1"/>
    </xf>
    <xf numFmtId="0" fontId="12" fillId="0" borderId="9" xfId="0" applyFont="1" applyBorder="1" applyAlignment="1">
      <alignment horizontal="center" vertical="center" wrapText="1"/>
    </xf>
    <xf numFmtId="0" fontId="16" fillId="23" borderId="4" xfId="0" applyFont="1" applyFill="1" applyBorder="1" applyAlignment="1">
      <alignment horizontal="right" vertical="center" wrapText="1"/>
    </xf>
    <xf numFmtId="0" fontId="12" fillId="0" borderId="4" xfId="0" applyFont="1" applyBorder="1" applyAlignment="1">
      <alignment horizontal="righ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49" fontId="12" fillId="0" borderId="12" xfId="0" applyNumberFormat="1" applyFont="1" applyBorder="1" applyAlignment="1">
      <alignment horizontal="left" vertical="center" wrapText="1"/>
    </xf>
    <xf numFmtId="0" fontId="12" fillId="17" borderId="3"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26" borderId="26" xfId="0" applyFont="1" applyFill="1" applyBorder="1" applyAlignment="1">
      <alignment horizontal="center" vertical="center" wrapText="1"/>
    </xf>
    <xf numFmtId="0" fontId="12" fillId="17" borderId="26" xfId="0" applyFont="1" applyFill="1" applyBorder="1" applyAlignment="1">
      <alignment horizontal="center" vertical="center" wrapText="1"/>
    </xf>
    <xf numFmtId="0" fontId="12" fillId="0" borderId="26" xfId="0" applyFont="1" applyBorder="1" applyAlignment="1">
      <alignment horizontal="center" vertical="center" wrapText="1"/>
    </xf>
    <xf numFmtId="0" fontId="12" fillId="25" borderId="26" xfId="0" applyFont="1" applyFill="1" applyBorder="1" applyAlignment="1">
      <alignment horizontal="center" vertical="center" wrapText="1"/>
    </xf>
    <xf numFmtId="0" fontId="12" fillId="17" borderId="27" xfId="0" applyFont="1" applyFill="1" applyBorder="1" applyAlignment="1">
      <alignment horizontal="center" vertical="center" wrapText="1"/>
    </xf>
    <xf numFmtId="0" fontId="27" fillId="0" borderId="0" xfId="0" applyFont="1" applyAlignment="1">
      <alignment horizontal="center" vertical="center" wrapText="1"/>
    </xf>
    <xf numFmtId="49" fontId="35" fillId="0" borderId="3" xfId="0" applyNumberFormat="1" applyFont="1" applyBorder="1" applyAlignment="1">
      <alignment horizontal="right" vertical="center" wrapText="1"/>
    </xf>
    <xf numFmtId="49" fontId="12" fillId="0" borderId="0" xfId="0" applyNumberFormat="1" applyFont="1" applyAlignment="1">
      <alignment vertical="center" wrapText="1"/>
    </xf>
    <xf numFmtId="0" fontId="19" fillId="17" borderId="3" xfId="0" applyFont="1" applyFill="1" applyBorder="1" applyAlignment="1">
      <alignment horizontal="center" vertical="center" wrapText="1"/>
    </xf>
    <xf numFmtId="49" fontId="37" fillId="19" borderId="3" xfId="0" applyNumberFormat="1" applyFont="1" applyFill="1" applyBorder="1" applyAlignment="1">
      <alignment horizontal="right" vertical="center" wrapText="1"/>
    </xf>
    <xf numFmtId="0" fontId="27" fillId="26" borderId="9" xfId="0" applyFont="1" applyFill="1" applyBorder="1" applyAlignment="1">
      <alignment horizontal="center" vertical="center" wrapText="1"/>
    </xf>
    <xf numFmtId="0" fontId="27" fillId="26" borderId="27" xfId="0" applyFont="1" applyFill="1" applyBorder="1" applyAlignment="1">
      <alignment horizontal="center" vertical="center" wrapText="1"/>
    </xf>
    <xf numFmtId="0" fontId="27" fillId="26" borderId="28" xfId="0" applyFont="1" applyFill="1" applyBorder="1" applyAlignment="1">
      <alignment horizontal="center" vertical="center" wrapText="1"/>
    </xf>
    <xf numFmtId="0" fontId="12" fillId="24" borderId="1" xfId="0" applyFont="1" applyFill="1" applyBorder="1" applyAlignment="1">
      <alignment horizontal="center" vertical="center" wrapText="1"/>
    </xf>
    <xf numFmtId="0" fontId="27" fillId="26" borderId="1" xfId="0" applyFont="1" applyFill="1" applyBorder="1" applyAlignment="1">
      <alignment horizontal="center" vertical="center" wrapText="1"/>
    </xf>
    <xf numFmtId="0" fontId="27" fillId="26" borderId="16"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7" fillId="26" borderId="11" xfId="0" applyFont="1" applyFill="1" applyBorder="1" applyAlignment="1">
      <alignment horizontal="center" vertical="center" wrapText="1"/>
    </xf>
    <xf numFmtId="0" fontId="27" fillId="26" borderId="14" xfId="0" applyFont="1" applyFill="1" applyBorder="1" applyAlignment="1">
      <alignment horizontal="center" vertical="center" wrapText="1"/>
    </xf>
    <xf numFmtId="0" fontId="27" fillId="26" borderId="3" xfId="0" applyFont="1" applyFill="1" applyBorder="1" applyAlignment="1">
      <alignment horizontal="center" vertical="center" wrapText="1"/>
    </xf>
    <xf numFmtId="49" fontId="12" fillId="0" borderId="0" xfId="0" applyNumberFormat="1" applyFont="1" applyAlignment="1">
      <alignment horizontal="left" vertical="center" wrapText="1"/>
    </xf>
    <xf numFmtId="0" fontId="12" fillId="26" borderId="0" xfId="0" applyFont="1" applyFill="1" applyAlignment="1">
      <alignment horizontal="center" vertical="center" wrapText="1"/>
    </xf>
    <xf numFmtId="0" fontId="27" fillId="26" borderId="0" xfId="0" applyFont="1" applyFill="1" applyAlignment="1">
      <alignment horizontal="center" vertical="center" wrapText="1"/>
    </xf>
    <xf numFmtId="0" fontId="12" fillId="25" borderId="0" xfId="0" applyFont="1" applyFill="1" applyAlignment="1">
      <alignment horizontal="center" vertical="center" wrapText="1"/>
    </xf>
    <xf numFmtId="0" fontId="12" fillId="0" borderId="12" xfId="0" applyFont="1" applyBorder="1" applyAlignment="1">
      <alignment horizontal="right" vertical="center" wrapText="1"/>
    </xf>
    <xf numFmtId="0" fontId="12" fillId="0" borderId="29" xfId="0" applyFont="1" applyBorder="1" applyAlignment="1">
      <alignment horizontal="center" vertical="center" wrapText="1"/>
    </xf>
    <xf numFmtId="0" fontId="12" fillId="26" borderId="21" xfId="0" applyFont="1" applyFill="1" applyBorder="1" applyAlignment="1">
      <alignment horizontal="center" vertical="center" wrapText="1"/>
    </xf>
    <xf numFmtId="0" fontId="12" fillId="17" borderId="21" xfId="0" applyFont="1" applyFill="1" applyBorder="1" applyAlignment="1">
      <alignment horizontal="center" vertical="center" wrapText="1"/>
    </xf>
    <xf numFmtId="0" fontId="27" fillId="26" borderId="30" xfId="0" applyFont="1" applyFill="1" applyBorder="1" applyAlignment="1">
      <alignment horizontal="center" vertical="center" wrapText="1"/>
    </xf>
    <xf numFmtId="0" fontId="27" fillId="26" borderId="2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25" borderId="21" xfId="0" applyFont="1" applyFill="1" applyBorder="1" applyAlignment="1">
      <alignment horizontal="center" vertical="center" wrapText="1"/>
    </xf>
    <xf numFmtId="0" fontId="12" fillId="17" borderId="30" xfId="0" applyFont="1" applyFill="1" applyBorder="1" applyAlignment="1">
      <alignment horizontal="center" vertical="center" wrapText="1"/>
    </xf>
    <xf numFmtId="0" fontId="12" fillId="17" borderId="12" xfId="0" applyFont="1" applyFill="1" applyBorder="1" applyAlignment="1">
      <alignment horizontal="right" vertical="center" wrapText="1"/>
    </xf>
    <xf numFmtId="0" fontId="12" fillId="17" borderId="12" xfId="0" applyFont="1" applyFill="1" applyBorder="1" applyAlignment="1">
      <alignment horizontal="center" vertical="center" wrapText="1"/>
    </xf>
    <xf numFmtId="0" fontId="12" fillId="17" borderId="24" xfId="0" applyFont="1" applyFill="1" applyBorder="1" applyAlignment="1">
      <alignment horizontal="center" vertical="center" wrapText="1"/>
    </xf>
    <xf numFmtId="0" fontId="27" fillId="26" borderId="23" xfId="0" applyFont="1" applyFill="1" applyBorder="1" applyAlignment="1">
      <alignment horizontal="center" vertical="center" wrapText="1"/>
    </xf>
    <xf numFmtId="0" fontId="12" fillId="24" borderId="23" xfId="0" applyFont="1" applyFill="1" applyBorder="1" applyAlignment="1">
      <alignment horizontal="center" vertical="center" wrapText="1"/>
    </xf>
    <xf numFmtId="0" fontId="12" fillId="0" borderId="24" xfId="0" applyFont="1" applyBorder="1" applyAlignment="1">
      <alignment horizontal="center" vertical="center" wrapText="1"/>
    </xf>
    <xf numFmtId="0" fontId="19" fillId="17" borderId="23" xfId="0" applyFont="1" applyFill="1" applyBorder="1" applyAlignment="1">
      <alignment horizontal="center" vertical="center" wrapText="1"/>
    </xf>
    <xf numFmtId="0" fontId="9" fillId="0" borderId="12" xfId="0" applyFont="1" applyBorder="1" applyAlignment="1">
      <alignment horizontal="right" vertical="center" wrapText="1"/>
    </xf>
    <xf numFmtId="0" fontId="9" fillId="0" borderId="12" xfId="0" applyFont="1" applyBorder="1" applyAlignment="1">
      <alignment horizontal="center" vertical="center" wrapText="1"/>
    </xf>
    <xf numFmtId="0" fontId="9" fillId="0" borderId="25" xfId="0" applyFont="1" applyBorder="1" applyAlignment="1">
      <alignment horizontal="center" vertical="center" wrapText="1"/>
    </xf>
    <xf numFmtId="0" fontId="9" fillId="26" borderId="26" xfId="0" applyFont="1" applyFill="1" applyBorder="1" applyAlignment="1">
      <alignment horizontal="center" vertical="center" wrapText="1"/>
    </xf>
    <xf numFmtId="0" fontId="9" fillId="17"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5" borderId="26" xfId="0" applyFont="1" applyFill="1" applyBorder="1" applyAlignment="1">
      <alignment horizontal="center" vertical="center" wrapText="1"/>
    </xf>
    <xf numFmtId="0" fontId="9" fillId="17" borderId="27" xfId="0" applyFont="1" applyFill="1" applyBorder="1" applyAlignment="1">
      <alignment horizontal="center" vertical="center" wrapText="1"/>
    </xf>
    <xf numFmtId="0" fontId="9" fillId="0" borderId="9" xfId="0" applyFont="1" applyBorder="1" applyAlignment="1">
      <alignment horizontal="center" vertical="center" wrapText="1"/>
    </xf>
    <xf numFmtId="0" fontId="23" fillId="0" borderId="0" xfId="0" applyFont="1" applyAlignment="1">
      <alignment horizontal="left" vertical="center"/>
    </xf>
    <xf numFmtId="49" fontId="16" fillId="0" borderId="0" xfId="0" applyNumberFormat="1" applyFont="1" applyAlignment="1">
      <alignment horizontal="left" vertical="center" wrapText="1"/>
    </xf>
    <xf numFmtId="0" fontId="20" fillId="0" borderId="0" xfId="0" applyFont="1" applyAlignment="1">
      <alignment horizontal="left" vertical="center" wrapText="1"/>
    </xf>
    <xf numFmtId="0" fontId="27" fillId="0" borderId="0" xfId="0" applyFont="1" applyAlignment="1">
      <alignment vertical="center" wrapText="1"/>
    </xf>
    <xf numFmtId="0" fontId="12" fillId="17" borderId="31" xfId="0" applyFont="1" applyFill="1" applyBorder="1" applyAlignment="1">
      <alignment horizontal="center" vertical="center" wrapText="1"/>
    </xf>
    <xf numFmtId="0" fontId="12" fillId="24" borderId="12"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12" fillId="0" borderId="33" xfId="0" applyFont="1" applyBorder="1" applyAlignment="1">
      <alignment horizontal="center" vertical="center" wrapText="1"/>
    </xf>
    <xf numFmtId="49" fontId="12" fillId="0" borderId="3" xfId="0" applyNumberFormat="1" applyFont="1" applyBorder="1" applyAlignment="1">
      <alignment horizontal="left" vertical="center" wrapText="1"/>
    </xf>
    <xf numFmtId="0" fontId="28" fillId="0" borderId="3" xfId="2" applyFont="1" applyBorder="1" applyAlignment="1">
      <alignment horizontal="left" vertical="center" wrapText="1"/>
    </xf>
    <xf numFmtId="0" fontId="34" fillId="13" borderId="3" xfId="2" applyFont="1" applyFill="1" applyBorder="1" applyAlignment="1">
      <alignment horizontal="left" vertical="center" wrapText="1"/>
    </xf>
    <xf numFmtId="0" fontId="12" fillId="30" borderId="3" xfId="0" applyFont="1" applyFill="1" applyBorder="1" applyAlignment="1">
      <alignment horizontal="center" vertical="center" wrapText="1"/>
    </xf>
    <xf numFmtId="0" fontId="12" fillId="18" borderId="3" xfId="0" applyFont="1" applyFill="1" applyBorder="1" applyAlignment="1">
      <alignment horizontal="center" vertical="center" wrapText="1"/>
    </xf>
    <xf numFmtId="0" fontId="28" fillId="17" borderId="3" xfId="2" applyFont="1" applyFill="1" applyBorder="1" applyAlignment="1">
      <alignment horizontal="left" vertical="center" wrapText="1"/>
    </xf>
    <xf numFmtId="0" fontId="28" fillId="2" borderId="3" xfId="2" applyFont="1" applyFill="1" applyBorder="1" applyAlignment="1">
      <alignment horizontal="left" vertical="center" wrapText="1"/>
    </xf>
    <xf numFmtId="0" fontId="29" fillId="2" borderId="3" xfId="2" applyFont="1" applyFill="1" applyBorder="1" applyAlignment="1">
      <alignment horizontal="left" vertical="center" wrapText="1"/>
    </xf>
    <xf numFmtId="49" fontId="4" fillId="0" borderId="3" xfId="0" applyNumberFormat="1" applyFont="1" applyBorder="1" applyAlignment="1">
      <alignment horizontal="left" vertical="center" wrapText="1"/>
    </xf>
    <xf numFmtId="0" fontId="21" fillId="21" borderId="3" xfId="0" applyFont="1" applyFill="1" applyBorder="1" applyAlignment="1">
      <alignment horizontal="left" vertical="center" wrapText="1"/>
    </xf>
    <xf numFmtId="0" fontId="30" fillId="21" borderId="3" xfId="0" applyFont="1" applyFill="1" applyBorder="1" applyAlignment="1">
      <alignment horizontal="left" vertical="center" wrapText="1"/>
    </xf>
    <xf numFmtId="49" fontId="31" fillId="4" borderId="3" xfId="3" applyNumberFormat="1" applyFont="1" applyFill="1" applyBorder="1" applyAlignment="1">
      <alignment horizontal="left" vertical="center" wrapText="1"/>
    </xf>
    <xf numFmtId="49" fontId="16" fillId="0" borderId="3" xfId="0" applyNumberFormat="1" applyFont="1" applyBorder="1" applyAlignment="1">
      <alignment horizontal="left" vertical="center" wrapText="1"/>
    </xf>
    <xf numFmtId="0" fontId="28" fillId="10" borderId="3" xfId="2" applyFont="1" applyFill="1" applyBorder="1" applyAlignment="1">
      <alignment horizontal="left" vertical="center" wrapText="1"/>
    </xf>
    <xf numFmtId="0" fontId="29" fillId="10" borderId="3" xfId="2" applyFont="1" applyFill="1" applyBorder="1" applyAlignment="1">
      <alignment horizontal="left" vertical="center" wrapText="1"/>
    </xf>
    <xf numFmtId="0" fontId="28" fillId="5" borderId="3" xfId="2" applyFont="1" applyFill="1" applyBorder="1" applyAlignment="1">
      <alignment horizontal="left" vertical="center" wrapText="1"/>
    </xf>
    <xf numFmtId="0" fontId="29" fillId="5" borderId="3" xfId="2" applyFont="1" applyFill="1" applyBorder="1" applyAlignment="1">
      <alignment horizontal="left" vertical="center" wrapText="1"/>
    </xf>
    <xf numFmtId="49" fontId="31" fillId="20" borderId="3" xfId="3" applyNumberFormat="1" applyFont="1" applyFill="1" applyBorder="1" applyAlignment="1">
      <alignment horizontal="left" vertical="center" wrapText="1"/>
    </xf>
    <xf numFmtId="49" fontId="16" fillId="21" borderId="3" xfId="0" applyNumberFormat="1" applyFont="1" applyFill="1" applyBorder="1" applyAlignment="1">
      <alignment horizontal="left" vertical="center" wrapText="1"/>
    </xf>
    <xf numFmtId="49" fontId="16" fillId="25" borderId="3" xfId="0" applyNumberFormat="1" applyFont="1" applyFill="1" applyBorder="1" applyAlignment="1">
      <alignment horizontal="left" vertical="center" wrapText="1"/>
    </xf>
    <xf numFmtId="0" fontId="28" fillId="8" borderId="3" xfId="2" applyFont="1" applyFill="1" applyBorder="1" applyAlignment="1">
      <alignment horizontal="left" vertical="center" wrapText="1"/>
    </xf>
    <xf numFmtId="0" fontId="28" fillId="6" borderId="3" xfId="2" applyFont="1" applyFill="1" applyBorder="1" applyAlignment="1">
      <alignment horizontal="left" vertical="center" wrapText="1"/>
    </xf>
    <xf numFmtId="49" fontId="16" fillId="25" borderId="3" xfId="0" quotePrefix="1" applyNumberFormat="1" applyFont="1" applyFill="1" applyBorder="1" applyAlignment="1">
      <alignment horizontal="left" vertical="center" wrapText="1"/>
    </xf>
    <xf numFmtId="0" fontId="16" fillId="25" borderId="3" xfId="0" applyFont="1" applyFill="1" applyBorder="1" applyAlignment="1">
      <alignment horizontal="left" vertical="center" wrapText="1"/>
    </xf>
    <xf numFmtId="0" fontId="21" fillId="26" borderId="3" xfId="0" applyFont="1" applyFill="1" applyBorder="1" applyAlignment="1">
      <alignment horizontal="left" vertical="center" wrapText="1"/>
    </xf>
    <xf numFmtId="0" fontId="29" fillId="6" borderId="3" xfId="2" applyFont="1" applyFill="1" applyBorder="1" applyAlignment="1">
      <alignment horizontal="left" vertical="center" wrapText="1"/>
    </xf>
    <xf numFmtId="0" fontId="28" fillId="11" borderId="3" xfId="2" applyFont="1" applyFill="1" applyBorder="1" applyAlignment="1">
      <alignment horizontal="left" vertical="center" wrapText="1"/>
    </xf>
    <xf numFmtId="0" fontId="29" fillId="11" borderId="3" xfId="2" applyFont="1" applyFill="1" applyBorder="1" applyAlignment="1">
      <alignment horizontal="left" vertical="center" wrapText="1"/>
    </xf>
    <xf numFmtId="0" fontId="28" fillId="15" borderId="3" xfId="2" applyFont="1" applyFill="1" applyBorder="1" applyAlignment="1">
      <alignment horizontal="left" vertical="center" wrapText="1"/>
    </xf>
    <xf numFmtId="49" fontId="12" fillId="0" borderId="3" xfId="0" applyNumberFormat="1" applyFont="1" applyBorder="1" applyAlignment="1">
      <alignment horizontal="left" vertical="center"/>
    </xf>
    <xf numFmtId="0" fontId="34" fillId="21" borderId="3" xfId="2" applyFont="1" applyFill="1" applyBorder="1" applyAlignment="1">
      <alignment horizontal="left" vertical="center" wrapText="1"/>
    </xf>
    <xf numFmtId="0" fontId="28" fillId="19" borderId="3" xfId="2" applyFont="1" applyFill="1" applyBorder="1" applyAlignment="1">
      <alignment horizontal="left" vertical="center" wrapText="1"/>
    </xf>
    <xf numFmtId="0" fontId="29" fillId="19" borderId="3" xfId="2" applyFont="1" applyFill="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center" vertical="center" wrapText="1"/>
    </xf>
    <xf numFmtId="0" fontId="27" fillId="0" borderId="3" xfId="0" applyFont="1" applyBorder="1" applyAlignment="1">
      <alignment horizontal="center" vertical="center" wrapText="1"/>
    </xf>
    <xf numFmtId="49" fontId="34" fillId="4" borderId="3" xfId="3" applyNumberFormat="1" applyFont="1" applyFill="1" applyBorder="1" applyAlignment="1">
      <alignment horizontal="left" vertical="center" wrapText="1"/>
    </xf>
    <xf numFmtId="49" fontId="34" fillId="2" borderId="3" xfId="3" applyNumberFormat="1" applyFont="1" applyFill="1" applyBorder="1" applyAlignment="1">
      <alignment horizontal="left" vertical="center" wrapText="1"/>
    </xf>
    <xf numFmtId="0" fontId="34" fillId="15" borderId="3" xfId="2" applyFont="1" applyFill="1" applyBorder="1" applyAlignment="1">
      <alignment vertical="center" wrapText="1"/>
    </xf>
    <xf numFmtId="0" fontId="34" fillId="3" borderId="3" xfId="2" applyFont="1" applyFill="1" applyBorder="1" applyAlignment="1">
      <alignment vertical="center" wrapText="1"/>
    </xf>
    <xf numFmtId="0" fontId="21" fillId="26" borderId="3" xfId="0" applyFont="1" applyFill="1" applyBorder="1" applyAlignment="1">
      <alignment horizontal="center" vertical="center" wrapText="1"/>
    </xf>
    <xf numFmtId="0" fontId="34" fillId="12" borderId="3" xfId="2" applyFont="1" applyFill="1" applyBorder="1" applyAlignment="1">
      <alignment vertical="center" wrapText="1"/>
    </xf>
    <xf numFmtId="0" fontId="29" fillId="3" borderId="3" xfId="2" applyFont="1" applyFill="1" applyBorder="1" applyAlignment="1">
      <alignment vertical="center" wrapText="1"/>
    </xf>
    <xf numFmtId="0" fontId="34" fillId="12" borderId="3" xfId="2" applyFont="1" applyFill="1" applyBorder="1" applyAlignment="1">
      <alignment horizontal="left" vertical="center" wrapText="1"/>
    </xf>
    <xf numFmtId="49" fontId="29" fillId="2" borderId="3" xfId="3" applyNumberFormat="1" applyFont="1" applyFill="1" applyBorder="1" applyAlignment="1">
      <alignment horizontal="left" vertical="center" wrapText="1"/>
    </xf>
    <xf numFmtId="0" fontId="29" fillId="12" borderId="3" xfId="2" applyFont="1" applyFill="1" applyBorder="1" applyAlignment="1">
      <alignment horizontal="left" vertical="center" wrapText="1"/>
    </xf>
    <xf numFmtId="0" fontId="34" fillId="0" borderId="3" xfId="2" applyFont="1" applyBorder="1" applyAlignment="1">
      <alignment vertical="center" wrapText="1"/>
    </xf>
    <xf numFmtId="0" fontId="34" fillId="16" borderId="3" xfId="2" applyFont="1" applyFill="1" applyBorder="1" applyAlignment="1">
      <alignment horizontal="left" vertical="center" wrapText="1"/>
    </xf>
    <xf numFmtId="0" fontId="28" fillId="14" borderId="3" xfId="2" applyFont="1" applyFill="1" applyBorder="1" applyAlignment="1">
      <alignment horizontal="left" vertical="center" wrapText="1"/>
    </xf>
    <xf numFmtId="0" fontId="34" fillId="32" borderId="3" xfId="2" applyFont="1" applyFill="1" applyBorder="1" applyAlignment="1">
      <alignment horizontal="left" vertical="center" wrapText="1"/>
    </xf>
    <xf numFmtId="0" fontId="39" fillId="32" borderId="3" xfId="2" applyFont="1" applyFill="1" applyBorder="1" applyAlignment="1">
      <alignment horizontal="left" vertical="center" wrapText="1"/>
    </xf>
    <xf numFmtId="49" fontId="34" fillId="7" borderId="3" xfId="3" applyNumberFormat="1" applyFont="1" applyFill="1" applyBorder="1" applyAlignment="1">
      <alignment horizontal="left" vertical="center" wrapText="1"/>
    </xf>
    <xf numFmtId="49" fontId="34" fillId="9" borderId="3" xfId="3" applyNumberFormat="1" applyFont="1" applyFill="1" applyBorder="1" applyAlignment="1">
      <alignment horizontal="left" vertical="center" wrapText="1"/>
    </xf>
    <xf numFmtId="49" fontId="12" fillId="0" borderId="11" xfId="0" applyNumberFormat="1" applyFont="1" applyBorder="1" applyAlignment="1">
      <alignment vertical="center" wrapText="1"/>
    </xf>
    <xf numFmtId="49" fontId="5" fillId="28" borderId="3" xfId="3" applyNumberFormat="1" applyFont="1" applyFill="1" applyBorder="1" applyAlignment="1">
      <alignment horizontal="left" vertical="center" wrapText="1"/>
    </xf>
    <xf numFmtId="49" fontId="38" fillId="31" borderId="3" xfId="3" applyNumberFormat="1" applyFont="1" applyFill="1" applyBorder="1" applyAlignment="1">
      <alignment horizontal="left" vertical="center" wrapText="1"/>
    </xf>
    <xf numFmtId="49" fontId="34" fillId="31" borderId="3" xfId="3" applyNumberFormat="1" applyFont="1" applyFill="1" applyBorder="1" applyAlignment="1">
      <alignment horizontal="left" vertical="center" wrapText="1"/>
    </xf>
    <xf numFmtId="49" fontId="32" fillId="28" borderId="3" xfId="3" applyNumberFormat="1" applyFont="1" applyFill="1" applyBorder="1" applyAlignment="1">
      <alignment horizontal="left" vertical="center" wrapText="1"/>
    </xf>
    <xf numFmtId="49" fontId="28" fillId="31" borderId="3" xfId="3" applyNumberFormat="1" applyFont="1" applyFill="1" applyBorder="1" applyAlignment="1">
      <alignment horizontal="left" vertical="center" wrapText="1"/>
    </xf>
    <xf numFmtId="0" fontId="31" fillId="9" borderId="3" xfId="3" applyFont="1" applyFill="1" applyBorder="1" applyAlignment="1">
      <alignment horizontal="left" vertical="center" wrapText="1"/>
    </xf>
    <xf numFmtId="0" fontId="40" fillId="0" borderId="0" xfId="0" applyFont="1" applyAlignment="1">
      <alignment horizontal="right" vertical="center"/>
    </xf>
    <xf numFmtId="14" fontId="40" fillId="0" borderId="0" xfId="0" applyNumberFormat="1" applyFont="1"/>
    <xf numFmtId="0" fontId="5" fillId="0" borderId="3" xfId="3" applyFont="1" applyBorder="1" applyAlignment="1">
      <alignment horizontal="center" vertical="center" wrapText="1"/>
    </xf>
    <xf numFmtId="0" fontId="41" fillId="0" borderId="0" xfId="0" applyFont="1" applyAlignment="1">
      <alignment horizontal="center" vertical="center" wrapText="1"/>
    </xf>
    <xf numFmtId="49" fontId="0" fillId="0" borderId="0" xfId="0" applyNumberFormat="1"/>
    <xf numFmtId="0" fontId="5" fillId="0" borderId="3" xfId="2" applyFont="1" applyBorder="1" applyAlignment="1">
      <alignment horizontal="center" vertical="center" wrapText="1"/>
    </xf>
    <xf numFmtId="0" fontId="24" fillId="0" borderId="3" xfId="0" applyFont="1" applyBorder="1" applyAlignment="1">
      <alignment horizontal="center" vertical="center"/>
    </xf>
    <xf numFmtId="165" fontId="0" fillId="0" borderId="1" xfId="0" applyNumberFormat="1" applyBorder="1" applyAlignment="1">
      <alignment horizontal="center" vertical="center"/>
    </xf>
    <xf numFmtId="166" fontId="0" fillId="0" borderId="2" xfId="0" applyNumberFormat="1" applyBorder="1" applyAlignment="1">
      <alignment horizontal="center" vertical="center"/>
    </xf>
    <xf numFmtId="49" fontId="42" fillId="27" borderId="3" xfId="3" applyNumberFormat="1" applyFont="1" applyFill="1" applyBorder="1" applyAlignment="1">
      <alignment horizontal="center" vertical="center" wrapText="1"/>
    </xf>
    <xf numFmtId="49" fontId="42" fillId="21" borderId="3" xfId="2" applyNumberFormat="1" applyFont="1" applyFill="1" applyBorder="1" applyAlignment="1">
      <alignment horizontal="center" vertical="center" wrapText="1"/>
    </xf>
    <xf numFmtId="0" fontId="42" fillId="0" borderId="3" xfId="3" applyFont="1" applyBorder="1" applyAlignment="1">
      <alignment horizontal="center" vertical="center" wrapText="1"/>
    </xf>
    <xf numFmtId="0" fontId="42" fillId="0" borderId="3" xfId="2" applyFont="1" applyBorder="1" applyAlignment="1">
      <alignment horizontal="center" vertical="center" wrapText="1"/>
    </xf>
    <xf numFmtId="49" fontId="42" fillId="0" borderId="3" xfId="3" applyNumberFormat="1" applyFont="1" applyBorder="1" applyAlignment="1">
      <alignment horizontal="center" vertical="center" wrapText="1"/>
    </xf>
    <xf numFmtId="49" fontId="0" fillId="0" borderId="3" xfId="0" applyNumberFormat="1" applyBorder="1" applyAlignment="1">
      <alignment horizontal="center" vertical="center"/>
    </xf>
    <xf numFmtId="49" fontId="42" fillId="29" borderId="3" xfId="3" applyNumberFormat="1" applyFont="1" applyFill="1" applyBorder="1" applyAlignment="1">
      <alignment horizontal="center" vertical="center" wrapText="1"/>
    </xf>
    <xf numFmtId="49" fontId="42" fillId="0" borderId="3" xfId="2" applyNumberFormat="1" applyFont="1" applyBorder="1" applyAlignment="1">
      <alignment horizontal="center" vertical="center" wrapText="1"/>
    </xf>
    <xf numFmtId="49" fontId="43" fillId="0" borderId="3" xfId="0" applyNumberFormat="1" applyFont="1" applyBorder="1" applyAlignment="1">
      <alignment horizontal="center" vertical="center" wrapText="1"/>
    </xf>
    <xf numFmtId="49" fontId="12" fillId="18" borderId="3" xfId="0" applyNumberFormat="1" applyFont="1" applyFill="1" applyBorder="1" applyAlignment="1">
      <alignment horizontal="center" vertical="center" wrapText="1"/>
    </xf>
    <xf numFmtId="0" fontId="0" fillId="0" borderId="0" xfId="0" applyAlignment="1">
      <alignment vertical="center"/>
    </xf>
    <xf numFmtId="0" fontId="0" fillId="0" borderId="3" xfId="0" applyBorder="1" applyAlignment="1">
      <alignment horizontal="center" vertical="center" wrapText="1"/>
    </xf>
    <xf numFmtId="0" fontId="44" fillId="0" borderId="3" xfId="0" applyFont="1" applyBorder="1" applyAlignment="1">
      <alignment vertical="center" wrapText="1"/>
    </xf>
    <xf numFmtId="0" fontId="44" fillId="0" borderId="0" xfId="0" applyFont="1" applyAlignment="1">
      <alignment vertical="center" wrapText="1"/>
    </xf>
    <xf numFmtId="0" fontId="45" fillId="0" borderId="3" xfId="0" applyFont="1" applyBorder="1" applyAlignment="1">
      <alignment horizontal="center" vertical="center"/>
    </xf>
    <xf numFmtId="0" fontId="46" fillId="0" borderId="3" xfId="0" applyFont="1" applyBorder="1" applyAlignment="1">
      <alignment vertical="center" wrapText="1"/>
    </xf>
    <xf numFmtId="0" fontId="47" fillId="0" borderId="3" xfId="0" applyFont="1" applyBorder="1" applyAlignment="1">
      <alignment vertical="center" wrapText="1"/>
    </xf>
    <xf numFmtId="0" fontId="44" fillId="33" borderId="3" xfId="0" applyFont="1" applyFill="1" applyBorder="1" applyAlignment="1">
      <alignment horizontal="left" vertical="center"/>
    </xf>
    <xf numFmtId="0" fontId="46" fillId="17" borderId="3" xfId="0" applyFont="1" applyFill="1" applyBorder="1" applyAlignment="1">
      <alignment horizontal="left" vertical="center"/>
    </xf>
    <xf numFmtId="0" fontId="8" fillId="0" borderId="0" xfId="0" applyFont="1" applyAlignment="1">
      <alignment horizontal="center" vertical="center" wrapText="1"/>
    </xf>
    <xf numFmtId="0" fontId="14" fillId="0" borderId="0" xfId="0" applyFont="1" applyAlignment="1">
      <alignment horizontal="center" vertical="center" wrapText="1"/>
    </xf>
    <xf numFmtId="0" fontId="20" fillId="0" borderId="0" xfId="0" applyFont="1" applyAlignment="1">
      <alignment horizontal="center" vertical="center" wrapText="1"/>
    </xf>
    <xf numFmtId="49" fontId="48" fillId="17" borderId="3" xfId="0" applyNumberFormat="1" applyFont="1" applyFill="1" applyBorder="1" applyAlignment="1">
      <alignment horizontal="center" vertical="center"/>
    </xf>
    <xf numFmtId="0" fontId="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7" fillId="26" borderId="34" xfId="0" applyFont="1" applyFill="1" applyBorder="1" applyAlignment="1">
      <alignment horizontal="center" vertical="center" wrapText="1"/>
    </xf>
    <xf numFmtId="0" fontId="27" fillId="26" borderId="35" xfId="0" applyFont="1" applyFill="1" applyBorder="1" applyAlignment="1">
      <alignment horizontal="center" vertical="center" wrapText="1"/>
    </xf>
    <xf numFmtId="0" fontId="27" fillId="26" borderId="4" xfId="0" applyFont="1" applyFill="1" applyBorder="1" applyAlignment="1">
      <alignment horizontal="center" vertical="center" wrapText="1"/>
    </xf>
    <xf numFmtId="49" fontId="42" fillId="34" borderId="3" xfId="2" applyNumberFormat="1" applyFont="1" applyFill="1" applyBorder="1" applyAlignment="1">
      <alignment horizontal="center" vertical="center" wrapText="1"/>
    </xf>
    <xf numFmtId="49" fontId="42" fillId="34" borderId="3" xfId="3" applyNumberFormat="1" applyFont="1" applyFill="1" applyBorder="1" applyAlignment="1">
      <alignment horizontal="center" vertical="center" wrapText="1"/>
    </xf>
    <xf numFmtId="14" fontId="0" fillId="0" borderId="0" xfId="0" applyNumberFormat="1"/>
    <xf numFmtId="49" fontId="12" fillId="0" borderId="3" xfId="0" applyNumberFormat="1" applyFont="1" applyBorder="1" applyAlignment="1">
      <alignment vertical="center" wrapText="1"/>
    </xf>
    <xf numFmtId="49" fontId="28" fillId="35" borderId="3" xfId="3" applyNumberFormat="1" applyFont="1" applyFill="1" applyBorder="1" applyAlignment="1">
      <alignment horizontal="left" vertical="center" wrapText="1"/>
    </xf>
    <xf numFmtId="49" fontId="34" fillId="0" borderId="3" xfId="3" applyNumberFormat="1" applyFont="1" applyBorder="1" applyAlignment="1">
      <alignment horizontal="left" vertical="center" wrapText="1"/>
    </xf>
    <xf numFmtId="0" fontId="34" fillId="0" borderId="11" xfId="2" quotePrefix="1" applyFont="1" applyBorder="1" applyAlignment="1">
      <alignment horizontal="center" vertical="center" wrapText="1"/>
    </xf>
    <xf numFmtId="49" fontId="34" fillId="0" borderId="3" xfId="3" applyNumberFormat="1" applyFont="1" applyBorder="1" applyAlignment="1">
      <alignment horizontal="center" vertical="center" wrapText="1"/>
    </xf>
    <xf numFmtId="0" fontId="0" fillId="0" borderId="3" xfId="0" applyBorder="1" applyAlignment="1">
      <alignment vertical="center"/>
    </xf>
    <xf numFmtId="49" fontId="34" fillId="17" borderId="3" xfId="3" applyNumberFormat="1" applyFont="1" applyFill="1" applyBorder="1" applyAlignment="1">
      <alignment horizontal="left" vertical="center" wrapText="1"/>
    </xf>
    <xf numFmtId="167" fontId="0" fillId="0" borderId="0" xfId="0" applyNumberFormat="1" applyAlignment="1">
      <alignment vertical="center"/>
    </xf>
    <xf numFmtId="49" fontId="24" fillId="0" borderId="3" xfId="0" applyNumberFormat="1" applyFont="1" applyBorder="1" applyAlignment="1">
      <alignment horizontal="center" vertical="center" wrapText="1"/>
    </xf>
    <xf numFmtId="49" fontId="49" fillId="34" borderId="3" xfId="3" applyNumberFormat="1" applyFont="1" applyFill="1" applyBorder="1" applyAlignment="1">
      <alignment horizontal="left" vertical="center" wrapText="1"/>
    </xf>
    <xf numFmtId="0" fontId="49" fillId="32" borderId="3" xfId="2" applyFont="1" applyFill="1" applyBorder="1" applyAlignment="1">
      <alignment horizontal="left" vertical="center" wrapText="1"/>
    </xf>
    <xf numFmtId="0" fontId="27" fillId="26" borderId="3" xfId="0" applyFont="1" applyFill="1" applyBorder="1" applyAlignment="1">
      <alignment horizontal="left" vertical="center" wrapText="1"/>
    </xf>
    <xf numFmtId="0" fontId="27" fillId="34" borderId="3" xfId="0" applyFont="1" applyFill="1" applyBorder="1" applyAlignment="1">
      <alignment horizontal="left" vertical="center" wrapText="1"/>
    </xf>
    <xf numFmtId="49" fontId="51" fillId="34" borderId="3" xfId="3" applyNumberFormat="1" applyFont="1" applyFill="1" applyBorder="1" applyAlignment="1">
      <alignment horizontal="left" vertical="center" wrapText="1"/>
    </xf>
    <xf numFmtId="0" fontId="50" fillId="34" borderId="3" xfId="2" applyFont="1" applyFill="1" applyBorder="1" applyAlignment="1">
      <alignment horizontal="left" vertical="center" wrapText="1"/>
    </xf>
    <xf numFmtId="0" fontId="21" fillId="0" borderId="3" xfId="0" applyFont="1" applyBorder="1" applyAlignment="1">
      <alignment horizontal="left" vertical="center" wrapText="1"/>
    </xf>
    <xf numFmtId="0" fontId="21" fillId="0" borderId="3" xfId="0" applyFont="1" applyBorder="1" applyAlignment="1">
      <alignment horizontal="center" vertical="center" wrapText="1"/>
    </xf>
    <xf numFmtId="0" fontId="27" fillId="0" borderId="34" xfId="0" applyFont="1" applyBorder="1" applyAlignment="1">
      <alignment horizontal="center" vertical="center" wrapText="1"/>
    </xf>
    <xf numFmtId="0" fontId="12" fillId="18" borderId="0" xfId="0" applyFont="1" applyFill="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49" fontId="5" fillId="0" borderId="3" xfId="3" applyNumberFormat="1" applyFont="1" applyBorder="1" applyAlignment="1">
      <alignment horizontal="center" vertical="center" wrapText="1"/>
    </xf>
    <xf numFmtId="0" fontId="0" fillId="17" borderId="3" xfId="0" applyFill="1" applyBorder="1" applyAlignment="1">
      <alignment horizontal="center" vertical="center" wrapText="1"/>
    </xf>
    <xf numFmtId="14" fontId="3" fillId="0" borderId="0" xfId="0" applyNumberFormat="1" applyFont="1" applyAlignment="1">
      <alignment horizontal="left" vertical="center"/>
    </xf>
    <xf numFmtId="165" fontId="0" fillId="17" borderId="1" xfId="0" applyNumberFormat="1" applyFill="1" applyBorder="1" applyAlignment="1">
      <alignment horizontal="center" vertical="center"/>
    </xf>
    <xf numFmtId="166" fontId="0" fillId="17" borderId="2" xfId="0" applyNumberFormat="1" applyFill="1" applyBorder="1" applyAlignment="1">
      <alignment horizontal="center" vertical="center"/>
    </xf>
    <xf numFmtId="0" fontId="52" fillId="0" borderId="0" xfId="0" applyFont="1"/>
    <xf numFmtId="49" fontId="52" fillId="0" borderId="0" xfId="0" applyNumberFormat="1" applyFont="1"/>
    <xf numFmtId="0" fontId="12" fillId="0" borderId="3" xfId="0" applyFont="1" applyBorder="1" applyAlignment="1">
      <alignment horizontal="right" vertical="center" wrapText="1"/>
    </xf>
    <xf numFmtId="0" fontId="12" fillId="0" borderId="12" xfId="0" applyFont="1" applyBorder="1" applyAlignment="1">
      <alignment horizontal="right" vertical="center" wrapText="1"/>
    </xf>
    <xf numFmtId="0" fontId="12" fillId="18" borderId="3" xfId="0" applyFont="1" applyFill="1" applyBorder="1" applyAlignment="1">
      <alignment horizontal="center" vertical="center" wrapText="1"/>
    </xf>
    <xf numFmtId="49" fontId="16" fillId="23" borderId="3" xfId="0" applyNumberFormat="1" applyFont="1" applyFill="1" applyBorder="1" applyAlignment="1">
      <alignment horizontal="right" vertical="center" wrapText="1"/>
    </xf>
    <xf numFmtId="49" fontId="12" fillId="0" borderId="3" xfId="0" applyNumberFormat="1" applyFont="1" applyBorder="1" applyAlignment="1">
      <alignment horizontal="right" vertical="center" wrapText="1"/>
    </xf>
    <xf numFmtId="0" fontId="12" fillId="0" borderId="3" xfId="0" applyFont="1" applyBorder="1" applyAlignment="1">
      <alignment horizontal="center" vertical="center" wrapText="1"/>
    </xf>
    <xf numFmtId="0" fontId="12" fillId="25" borderId="3" xfId="0" applyFont="1" applyFill="1" applyBorder="1" applyAlignment="1">
      <alignment horizontal="center" vertical="center" wrapText="1"/>
    </xf>
    <xf numFmtId="0" fontId="12" fillId="18" borderId="20" xfId="0" applyFont="1" applyFill="1" applyBorder="1" applyAlignment="1">
      <alignment horizontal="center" vertical="center" wrapText="1"/>
    </xf>
    <xf numFmtId="0" fontId="12" fillId="0" borderId="0" xfId="0" applyFont="1" applyAlignment="1">
      <alignment horizontal="right" vertical="center" wrapText="1"/>
    </xf>
    <xf numFmtId="0" fontId="12" fillId="22" borderId="13" xfId="0" applyFont="1" applyFill="1" applyBorder="1" applyAlignment="1">
      <alignment horizontal="center" vertical="center" wrapText="1"/>
    </xf>
    <xf numFmtId="0" fontId="12" fillId="22" borderId="0" xfId="0" applyFont="1" applyFill="1" applyAlignment="1">
      <alignment horizontal="center" vertical="center" wrapText="1"/>
    </xf>
    <xf numFmtId="0" fontId="13" fillId="0" borderId="0" xfId="0" applyFont="1" applyAlignment="1">
      <alignment horizontal="right" vertical="center" wrapText="1"/>
    </xf>
    <xf numFmtId="0" fontId="13" fillId="22" borderId="13" xfId="0" applyFont="1" applyFill="1" applyBorder="1" applyAlignment="1">
      <alignment horizontal="center" vertical="center" wrapText="1"/>
    </xf>
    <xf numFmtId="0" fontId="13" fillId="22" borderId="0" xfId="0" applyFont="1" applyFill="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164" fontId="0" fillId="0" borderId="12" xfId="0" applyNumberFormat="1" applyBorder="1" applyAlignment="1">
      <alignment horizontal="center" vertical="center"/>
    </xf>
    <xf numFmtId="164" fontId="0" fillId="0" borderId="4" xfId="0" applyNumberFormat="1" applyBorder="1" applyAlignment="1">
      <alignment horizontal="center" vertical="center"/>
    </xf>
    <xf numFmtId="164" fontId="0" fillId="0" borderId="9" xfId="0" applyNumberFormat="1" applyBorder="1" applyAlignment="1">
      <alignment horizontal="center" vertical="center"/>
    </xf>
    <xf numFmtId="0" fontId="0" fillId="0" borderId="3" xfId="0" applyBorder="1" applyAlignment="1">
      <alignment horizontal="center" vertical="center"/>
    </xf>
    <xf numFmtId="0" fontId="46" fillId="17" borderId="3" xfId="0" applyFont="1" applyFill="1" applyBorder="1" applyAlignment="1">
      <alignment horizontal="left" vertical="center"/>
    </xf>
    <xf numFmtId="0" fontId="46" fillId="0" borderId="3" xfId="0" applyFont="1" applyBorder="1" applyAlignment="1">
      <alignment vertical="center" wrapText="1"/>
    </xf>
    <xf numFmtId="0" fontId="44" fillId="17" borderId="3" xfId="0" applyFont="1" applyFill="1" applyBorder="1" applyAlignment="1">
      <alignment horizontal="left" vertical="center"/>
    </xf>
  </cellXfs>
  <cellStyles count="4">
    <cellStyle name="Standard" xfId="0" builtinId="0"/>
    <cellStyle name="Standard 2" xfId="1" xr:uid="{00000000-0005-0000-0000-000001000000}"/>
    <cellStyle name="Standard_Lehrstoffverteilung IWT IWS IWP_09 06 08" xfId="2" xr:uid="{00000000-0005-0000-0000-000002000000}"/>
    <cellStyle name="Standard_StundenTafel-Mech Kufstein 090212-HM" xfId="3" xr:uid="{00000000-0005-0000-0000-000003000000}"/>
  </cellStyles>
  <dxfs count="0"/>
  <tableStyles count="0" defaultTableStyle="TableStyleMedium9" defaultPivotStyle="PivotStyleLight16"/>
  <colors>
    <mruColors>
      <color rgb="FF66FF99"/>
      <color rgb="FF00FF00"/>
      <color rgb="FFCCFF33"/>
      <color rgb="FFFFCC99"/>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10</xdr:row>
      <xdr:rowOff>108777</xdr:rowOff>
    </xdr:from>
    <xdr:to>
      <xdr:col>0</xdr:col>
      <xdr:colOff>762000</xdr:colOff>
      <xdr:row>13</xdr:row>
      <xdr:rowOff>200025</xdr:rowOff>
    </xdr:to>
    <xdr:pic>
      <xdr:nvPicPr>
        <xdr:cNvPr id="2" name="Picture 14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99277"/>
          <a:ext cx="723900" cy="85324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0</xdr:rowOff>
    </xdr:from>
    <xdr:to>
      <xdr:col>0</xdr:col>
      <xdr:colOff>685800</xdr:colOff>
      <xdr:row>0</xdr:row>
      <xdr:rowOff>0</xdr:rowOff>
    </xdr:to>
    <xdr:pic>
      <xdr:nvPicPr>
        <xdr:cNvPr id="1274" name="Picture 3">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100" y="0"/>
          <a:ext cx="647700" cy="0"/>
        </a:xfrm>
        <a:prstGeom prst="rect">
          <a:avLst/>
        </a:prstGeom>
        <a:noFill/>
        <a:ln w="9525">
          <a:noFill/>
          <a:miter lim="800000"/>
          <a:headEnd/>
          <a:tailEnd/>
        </a:ln>
      </xdr:spPr>
    </xdr:pic>
    <xdr:clientData/>
  </xdr:twoCellAnchor>
  <xdr:twoCellAnchor>
    <xdr:from>
      <xdr:col>0</xdr:col>
      <xdr:colOff>38100</xdr:colOff>
      <xdr:row>1</xdr:row>
      <xdr:rowOff>108777</xdr:rowOff>
    </xdr:from>
    <xdr:to>
      <xdr:col>0</xdr:col>
      <xdr:colOff>762000</xdr:colOff>
      <xdr:row>4</xdr:row>
      <xdr:rowOff>200025</xdr:rowOff>
    </xdr:to>
    <xdr:pic>
      <xdr:nvPicPr>
        <xdr:cNvPr id="1275" name="Picture 14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99277"/>
          <a:ext cx="723900" cy="86685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0</xdr:rowOff>
    </xdr:from>
    <xdr:to>
      <xdr:col>0</xdr:col>
      <xdr:colOff>685800</xdr:colOff>
      <xdr:row>0</xdr:row>
      <xdr:rowOff>0</xdr:rowOff>
    </xdr:to>
    <xdr:pic>
      <xdr:nvPicPr>
        <xdr:cNvPr id="2" name="Picture 3">
          <a:extLst>
            <a:ext uri="{FF2B5EF4-FFF2-40B4-BE49-F238E27FC236}">
              <a16:creationId xmlns:a16="http://schemas.microsoft.com/office/drawing/2014/main" id="{26B653BB-5644-487F-A405-9358919B94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100" y="0"/>
          <a:ext cx="647700" cy="0"/>
        </a:xfrm>
        <a:prstGeom prst="rect">
          <a:avLst/>
        </a:prstGeom>
        <a:noFill/>
        <a:ln w="9525">
          <a:noFill/>
          <a:miter lim="800000"/>
          <a:headEnd/>
          <a:tailEnd/>
        </a:ln>
      </xdr:spPr>
    </xdr:pic>
    <xdr:clientData/>
  </xdr:twoCellAnchor>
  <xdr:twoCellAnchor>
    <xdr:from>
      <xdr:col>0</xdr:col>
      <xdr:colOff>38100</xdr:colOff>
      <xdr:row>1</xdr:row>
      <xdr:rowOff>108777</xdr:rowOff>
    </xdr:from>
    <xdr:to>
      <xdr:col>0</xdr:col>
      <xdr:colOff>762000</xdr:colOff>
      <xdr:row>4</xdr:row>
      <xdr:rowOff>200025</xdr:rowOff>
    </xdr:to>
    <xdr:pic>
      <xdr:nvPicPr>
        <xdr:cNvPr id="3" name="Picture 142">
          <a:extLst>
            <a:ext uri="{FF2B5EF4-FFF2-40B4-BE49-F238E27FC236}">
              <a16:creationId xmlns:a16="http://schemas.microsoft.com/office/drawing/2014/main" id="{E299B4FF-6AB4-4598-A071-949B32F1D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346902"/>
          <a:ext cx="723900" cy="85324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62"/>
  <sheetViews>
    <sheetView view="pageBreakPreview" topLeftCell="B10" zoomScale="85" zoomScaleNormal="100" zoomScaleSheetLayoutView="85" zoomScalePageLayoutView="80" workbookViewId="0">
      <pane ySplit="8" topLeftCell="A18" activePane="bottomLeft" state="frozen"/>
      <selection activeCell="B10" sqref="B10"/>
      <selection pane="bottomLeft" activeCell="N89" sqref="N89"/>
    </sheetView>
  </sheetViews>
  <sheetFormatPr baseColWidth="10" defaultColWidth="11.42578125" defaultRowHeight="15" outlineLevelRow="1" x14ac:dyDescent="0.25"/>
  <cols>
    <col min="1" max="1" width="10.42578125" style="35" hidden="1" customWidth="1"/>
    <col min="2" max="2" width="8.28515625" style="36" customWidth="1"/>
    <col min="3" max="3" width="58.7109375" style="36" customWidth="1"/>
    <col min="4" max="5" width="8.7109375" style="35" hidden="1" customWidth="1"/>
    <col min="6" max="8" width="10.42578125" style="35" hidden="1" customWidth="1"/>
    <col min="9" max="9" width="19.28515625" style="117" hidden="1" customWidth="1"/>
    <col min="10" max="10" width="19.28515625" style="117" customWidth="1"/>
    <col min="11" max="11" width="19.7109375" style="117" hidden="1" customWidth="1"/>
    <col min="12" max="13" width="10.42578125" style="35" hidden="1" customWidth="1"/>
    <col min="14" max="14" width="12.42578125" style="35" customWidth="1"/>
    <col min="15" max="16" width="8.7109375" style="35" customWidth="1"/>
    <col min="17" max="17" width="20.28515625" style="212" customWidth="1"/>
    <col min="18" max="18" width="11.42578125" style="1"/>
    <col min="19" max="19" width="13.5703125" style="212" customWidth="1"/>
    <col min="20" max="20" width="32.28515625" style="35" customWidth="1"/>
    <col min="21" max="21" width="11.42578125" style="35"/>
    <col min="22" max="23" width="10.7109375" customWidth="1"/>
    <col min="24" max="16384" width="11.42578125" style="35"/>
  </cols>
  <sheetData>
    <row r="1" spans="1:19" s="16" customFormat="1" ht="38.25" hidden="1" customHeight="1" x14ac:dyDescent="0.25">
      <c r="C1" s="17" t="s">
        <v>143</v>
      </c>
      <c r="D1" s="18"/>
      <c r="E1" s="18"/>
      <c r="F1" s="18"/>
      <c r="G1" s="18"/>
      <c r="H1" s="18"/>
      <c r="I1" s="46"/>
      <c r="J1" s="46"/>
      <c r="K1" s="46"/>
      <c r="L1" s="18"/>
      <c r="N1" s="47" t="s">
        <v>144</v>
      </c>
      <c r="Q1" s="210"/>
      <c r="R1" s="210"/>
      <c r="S1" s="210"/>
    </row>
    <row r="2" spans="1:19" s="16" customFormat="1" hidden="1" x14ac:dyDescent="0.25">
      <c r="C2" s="19" t="s">
        <v>145</v>
      </c>
      <c r="D2" s="18"/>
      <c r="E2" s="18"/>
      <c r="F2" s="18"/>
      <c r="G2" s="18"/>
      <c r="H2" s="18"/>
      <c r="I2" s="46"/>
      <c r="J2" s="46"/>
      <c r="K2" s="46"/>
      <c r="L2" s="18"/>
      <c r="M2" s="18"/>
      <c r="N2" s="18"/>
      <c r="O2" s="18"/>
      <c r="P2" s="18"/>
      <c r="Q2" s="210"/>
      <c r="R2" s="210"/>
      <c r="S2" s="210"/>
    </row>
    <row r="3" spans="1:19" s="16" customFormat="1" ht="5.0999999999999996" hidden="1" customHeight="1" x14ac:dyDescent="0.25">
      <c r="B3" s="20"/>
      <c r="C3" s="20"/>
      <c r="D3" s="18"/>
      <c r="E3" s="18"/>
      <c r="F3" s="18"/>
      <c r="G3" s="18"/>
      <c r="H3" s="18"/>
      <c r="I3" s="46"/>
      <c r="J3" s="46"/>
      <c r="K3" s="46"/>
      <c r="L3" s="18"/>
      <c r="M3" s="18"/>
      <c r="N3" s="18"/>
      <c r="O3" s="18"/>
      <c r="P3" s="18"/>
      <c r="Q3" s="210"/>
      <c r="R3" s="210"/>
      <c r="S3" s="210"/>
    </row>
    <row r="4" spans="1:19" s="15" customFormat="1" ht="13.15" hidden="1" customHeight="1" x14ac:dyDescent="0.25">
      <c r="B4" s="259" t="s">
        <v>146</v>
      </c>
      <c r="C4" s="259"/>
      <c r="D4" s="8"/>
      <c r="E4" s="8"/>
      <c r="F4" s="21" t="s">
        <v>132</v>
      </c>
      <c r="G4" s="8"/>
      <c r="H4" s="8"/>
      <c r="I4" s="8"/>
      <c r="J4" s="8"/>
      <c r="K4" s="8"/>
      <c r="L4" s="8"/>
      <c r="M4" s="8"/>
      <c r="N4" s="8"/>
      <c r="Q4" s="8"/>
      <c r="R4" s="8"/>
      <c r="S4" s="8"/>
    </row>
    <row r="5" spans="1:19" s="15" customFormat="1" ht="13.15" hidden="1" customHeight="1" x14ac:dyDescent="0.25">
      <c r="B5" s="31"/>
      <c r="C5" s="31"/>
      <c r="D5" s="8"/>
      <c r="E5" s="8"/>
      <c r="F5" s="260" t="s">
        <v>147</v>
      </c>
      <c r="G5" s="261"/>
      <c r="H5" s="261"/>
      <c r="I5" s="261"/>
      <c r="J5" s="261"/>
      <c r="K5" s="261"/>
      <c r="L5" s="261"/>
      <c r="M5" s="261"/>
      <c r="N5" s="261"/>
      <c r="Q5" s="8"/>
      <c r="R5" s="8"/>
      <c r="S5" s="8"/>
    </row>
    <row r="6" spans="1:19" s="16" customFormat="1" ht="5.0999999999999996" hidden="1" customHeight="1" x14ac:dyDescent="0.25">
      <c r="B6" s="20"/>
      <c r="C6" s="20"/>
      <c r="D6" s="18"/>
      <c r="E6" s="18"/>
      <c r="F6" s="18"/>
      <c r="G6" s="18"/>
      <c r="H6" s="18"/>
      <c r="I6" s="46"/>
      <c r="J6" s="46"/>
      <c r="K6" s="46"/>
      <c r="L6" s="18"/>
      <c r="M6" s="18"/>
      <c r="N6" s="18"/>
      <c r="O6" s="18"/>
      <c r="P6" s="18"/>
      <c r="Q6" s="210"/>
      <c r="R6" s="210"/>
      <c r="S6" s="210"/>
    </row>
    <row r="7" spans="1:19" s="22" customFormat="1" ht="13.15" hidden="1" customHeight="1" x14ac:dyDescent="0.25">
      <c r="B7" s="262" t="s">
        <v>148</v>
      </c>
      <c r="C7" s="262"/>
      <c r="D7" s="9"/>
      <c r="E7" s="9"/>
      <c r="F7" s="21" t="s">
        <v>149</v>
      </c>
      <c r="G7" s="9"/>
      <c r="H7" s="9"/>
      <c r="I7" s="9"/>
      <c r="J7" s="9"/>
      <c r="K7" s="9"/>
      <c r="L7" s="9"/>
      <c r="M7" s="9"/>
      <c r="N7" s="9"/>
      <c r="Q7" s="9"/>
      <c r="R7" s="9"/>
      <c r="S7" s="9"/>
    </row>
    <row r="8" spans="1:19" s="23" customFormat="1" ht="13.15" hidden="1" customHeight="1" x14ac:dyDescent="0.25">
      <c r="B8" s="24"/>
      <c r="C8" s="24"/>
      <c r="F8" s="263" t="s">
        <v>150</v>
      </c>
      <c r="G8" s="264"/>
      <c r="H8" s="264"/>
      <c r="I8" s="264"/>
      <c r="J8" s="264"/>
      <c r="K8" s="264"/>
      <c r="L8" s="264"/>
      <c r="M8" s="264"/>
      <c r="N8" s="264"/>
      <c r="Q8" s="211"/>
      <c r="R8" s="211"/>
      <c r="S8" s="211"/>
    </row>
    <row r="9" spans="1:19" s="23" customFormat="1" ht="13.15" hidden="1" customHeight="1" x14ac:dyDescent="0.25">
      <c r="B9" s="24"/>
      <c r="C9" s="24"/>
      <c r="F9" s="18"/>
      <c r="G9" s="18"/>
      <c r="H9" s="18"/>
      <c r="I9" s="46"/>
      <c r="J9" s="46"/>
      <c r="K9" s="46"/>
      <c r="L9" s="18"/>
      <c r="M9" s="18"/>
      <c r="N9" s="18"/>
      <c r="Q9" s="211"/>
      <c r="R9" s="211"/>
      <c r="S9" s="211"/>
    </row>
    <row r="10" spans="1:19" customFormat="1" ht="18.75" x14ac:dyDescent="0.3">
      <c r="B10" s="1"/>
      <c r="C10" s="1"/>
      <c r="D10" s="1"/>
      <c r="E10" s="1"/>
      <c r="F10" s="1"/>
      <c r="G10" s="1"/>
      <c r="H10" s="1"/>
      <c r="J10" s="182" t="s">
        <v>302</v>
      </c>
      <c r="K10" s="183">
        <v>42486</v>
      </c>
      <c r="N10" s="221">
        <f>'Stundenplan IWT'!G1</f>
        <v>46219</v>
      </c>
      <c r="Q10" s="1"/>
      <c r="R10" s="1"/>
      <c r="S10" s="1"/>
    </row>
    <row r="11" spans="1:19" customFormat="1" ht="28.5" x14ac:dyDescent="0.25">
      <c r="A11" s="1"/>
      <c r="B11" s="2" t="s">
        <v>12</v>
      </c>
      <c r="C11" s="3" t="str">
        <f>'Stundenplan IWT'!C2</f>
        <v>IWT (Teil 2) - Österr. Schweißtechniker</v>
      </c>
      <c r="D11" s="1"/>
      <c r="E11" s="1"/>
      <c r="F11" s="1"/>
      <c r="G11" s="1"/>
      <c r="H11" s="1"/>
      <c r="Q11" s="1"/>
      <c r="R11" s="1"/>
      <c r="S11" s="1"/>
    </row>
    <row r="12" spans="1:19" customFormat="1" ht="15.75" x14ac:dyDescent="0.25">
      <c r="A12" s="1"/>
      <c r="B12" s="2" t="s">
        <v>13</v>
      </c>
      <c r="C12" s="4" t="str">
        <f>'Stundenplan IWT'!C3</f>
        <v>04.11.2026 - 25.11.2026</v>
      </c>
      <c r="D12" s="1"/>
      <c r="E12" s="35"/>
      <c r="F12" s="1"/>
      <c r="G12" s="1"/>
      <c r="H12" s="1"/>
      <c r="I12" s="5" t="s">
        <v>139</v>
      </c>
      <c r="J12" s="5"/>
      <c r="Q12" s="1"/>
      <c r="R12" s="1"/>
      <c r="S12" s="1"/>
    </row>
    <row r="13" spans="1:19" customFormat="1" ht="15.75" x14ac:dyDescent="0.25">
      <c r="A13" s="1"/>
      <c r="B13" s="2" t="s">
        <v>301</v>
      </c>
      <c r="C13" s="7">
        <f>'Stundenplan IWT'!C4</f>
        <v>56304016</v>
      </c>
      <c r="D13" s="1"/>
      <c r="E13" s="1"/>
      <c r="F13" s="1"/>
      <c r="G13" s="1"/>
      <c r="H13" s="1"/>
      <c r="Q13" s="1"/>
      <c r="R13" s="1"/>
      <c r="S13" s="1"/>
    </row>
    <row r="14" spans="1:19" customFormat="1" ht="15.75" x14ac:dyDescent="0.25">
      <c r="A14" s="1"/>
      <c r="B14" s="2" t="s">
        <v>15</v>
      </c>
      <c r="C14" s="4" t="s">
        <v>354</v>
      </c>
      <c r="D14" s="4"/>
      <c r="E14" s="1"/>
      <c r="F14" s="1"/>
      <c r="G14" s="1"/>
      <c r="H14" s="1"/>
      <c r="Q14" s="1"/>
      <c r="R14" s="1"/>
      <c r="S14" s="1"/>
    </row>
    <row r="15" spans="1:19" s="23" customFormat="1" ht="29.25" customHeight="1" thickBot="1" x14ac:dyDescent="0.3">
      <c r="B15" s="24"/>
      <c r="C15" s="24"/>
      <c r="F15" s="18"/>
      <c r="G15" s="18"/>
      <c r="H15" s="18"/>
      <c r="I15" s="185" t="s">
        <v>132</v>
      </c>
      <c r="J15" s="185"/>
      <c r="K15" s="185" t="s">
        <v>147</v>
      </c>
      <c r="L15" s="18"/>
      <c r="M15" s="18"/>
      <c r="N15" s="18"/>
      <c r="Q15" s="211"/>
      <c r="R15" s="211"/>
      <c r="S15" s="211"/>
    </row>
    <row r="16" spans="1:19" s="16" customFormat="1" ht="36.75" hidden="1" customHeight="1" thickBot="1" x14ac:dyDescent="0.3">
      <c r="B16" s="20"/>
      <c r="C16" s="20"/>
      <c r="D16" s="18"/>
      <c r="E16" s="265" t="s">
        <v>244</v>
      </c>
      <c r="F16" s="266"/>
      <c r="G16" s="266"/>
      <c r="H16" s="266"/>
      <c r="I16" s="267"/>
      <c r="J16" s="214"/>
      <c r="K16" s="268" t="s">
        <v>245</v>
      </c>
      <c r="L16" s="269"/>
      <c r="M16" s="269"/>
      <c r="N16" s="270"/>
      <c r="O16" s="18"/>
      <c r="P16" s="18"/>
      <c r="Q16" s="210"/>
      <c r="R16" s="210"/>
      <c r="S16" s="210"/>
    </row>
    <row r="17" spans="1:20" s="30" customFormat="1" ht="39" customHeight="1" thickBot="1" x14ac:dyDescent="0.3">
      <c r="A17" s="25" t="s">
        <v>151</v>
      </c>
      <c r="B17" s="26" t="s">
        <v>152</v>
      </c>
      <c r="C17" s="12" t="s">
        <v>89</v>
      </c>
      <c r="D17" s="48" t="s">
        <v>153</v>
      </c>
      <c r="E17" s="49" t="s">
        <v>246</v>
      </c>
      <c r="F17" s="50" t="s">
        <v>155</v>
      </c>
      <c r="G17" s="51" t="s">
        <v>247</v>
      </c>
      <c r="H17" s="121" t="s">
        <v>4</v>
      </c>
      <c r="I17" s="52" t="s">
        <v>154</v>
      </c>
      <c r="J17" s="215" t="s">
        <v>401</v>
      </c>
      <c r="K17" s="53" t="s">
        <v>154</v>
      </c>
      <c r="L17" s="54" t="s">
        <v>248</v>
      </c>
      <c r="M17" s="55" t="s">
        <v>156</v>
      </c>
      <c r="N17" s="56" t="s">
        <v>249</v>
      </c>
      <c r="O17" s="121" t="s">
        <v>4</v>
      </c>
      <c r="P17" s="12" t="s">
        <v>394</v>
      </c>
      <c r="Q17" s="13" t="s">
        <v>304</v>
      </c>
      <c r="R17" s="13" t="s">
        <v>313</v>
      </c>
      <c r="S17" s="13" t="s">
        <v>305</v>
      </c>
      <c r="T17" s="30" t="s">
        <v>306</v>
      </c>
    </row>
    <row r="18" spans="1:20" s="30" customFormat="1" ht="12.75" customHeight="1" x14ac:dyDescent="0.25">
      <c r="A18" s="58"/>
      <c r="B18" s="59"/>
      <c r="C18" s="60"/>
      <c r="D18" s="60"/>
      <c r="E18" s="61"/>
      <c r="F18" s="61"/>
      <c r="G18" s="61"/>
      <c r="H18" s="61"/>
      <c r="I18" s="61"/>
      <c r="J18" s="61"/>
      <c r="K18" s="61"/>
      <c r="L18" s="61"/>
      <c r="M18" s="61"/>
      <c r="N18" s="61"/>
      <c r="O18" s="60"/>
      <c r="P18" s="8"/>
      <c r="Q18" s="13"/>
      <c r="R18" s="13"/>
      <c r="S18" s="13"/>
    </row>
    <row r="19" spans="1:20" s="15" customFormat="1" ht="12.75" customHeight="1" x14ac:dyDescent="0.25">
      <c r="A19" s="258" t="s">
        <v>157</v>
      </c>
      <c r="B19" s="258"/>
      <c r="C19" s="258"/>
      <c r="D19" s="258"/>
      <c r="E19" s="258"/>
      <c r="F19" s="258"/>
      <c r="G19" s="258"/>
      <c r="H19" s="258"/>
      <c r="I19" s="258"/>
      <c r="J19" s="258"/>
      <c r="K19" s="258"/>
      <c r="L19" s="258"/>
      <c r="M19" s="258"/>
      <c r="N19" s="258"/>
      <c r="O19" s="258"/>
      <c r="P19" s="240"/>
      <c r="Q19" s="8"/>
      <c r="R19" s="8"/>
      <c r="S19" s="8"/>
    </row>
    <row r="20" spans="1:20" s="30" customFormat="1" ht="25.15" customHeight="1" collapsed="1" x14ac:dyDescent="0.25">
      <c r="A20" s="27" t="s">
        <v>250</v>
      </c>
      <c r="B20" s="28" t="s">
        <v>10</v>
      </c>
      <c r="C20" s="122" t="s">
        <v>251</v>
      </c>
      <c r="D20" s="126"/>
      <c r="E20" s="12"/>
      <c r="F20" s="29"/>
      <c r="G20" s="63">
        <v>2</v>
      </c>
      <c r="H20" s="12">
        <f>COUNTIF('Stundenplan IWT'!$B$6:$J$64,B20)</f>
        <v>1</v>
      </c>
      <c r="I20" s="127" t="s">
        <v>11</v>
      </c>
      <c r="J20" s="123"/>
      <c r="K20" s="127" t="s">
        <v>11</v>
      </c>
      <c r="L20" s="12"/>
      <c r="M20" s="11"/>
      <c r="N20" s="10">
        <v>1</v>
      </c>
      <c r="O20" s="126">
        <f>COUNTIF('Stundenplan IWT'!$A$6:$G$84,B20)</f>
        <v>1</v>
      </c>
      <c r="P20" s="126"/>
      <c r="Q20" s="13"/>
      <c r="R20" s="13"/>
      <c r="S20" s="13"/>
    </row>
    <row r="21" spans="1:20" s="30" customFormat="1" ht="25.15" hidden="1" customHeight="1" collapsed="1" x14ac:dyDescent="0.25">
      <c r="A21" s="27" t="s">
        <v>25</v>
      </c>
      <c r="B21" s="255" t="s">
        <v>25</v>
      </c>
      <c r="C21" s="122" t="s">
        <v>90</v>
      </c>
      <c r="D21" s="256">
        <v>1</v>
      </c>
      <c r="E21" s="12">
        <v>2</v>
      </c>
      <c r="F21" s="29">
        <v>3</v>
      </c>
      <c r="G21" s="63">
        <v>3</v>
      </c>
      <c r="H21" s="12">
        <v>3</v>
      </c>
      <c r="I21" s="128" t="s">
        <v>300</v>
      </c>
      <c r="J21" s="128"/>
      <c r="K21" s="129"/>
      <c r="L21" s="256">
        <v>1</v>
      </c>
      <c r="M21" s="257"/>
      <c r="N21" s="63"/>
      <c r="O21" s="256"/>
      <c r="P21" s="12"/>
      <c r="Q21" s="13"/>
      <c r="R21" s="13"/>
      <c r="S21" s="13"/>
    </row>
    <row r="22" spans="1:20" s="30" customFormat="1" ht="134.25" hidden="1" customHeight="1" outlineLevel="1" x14ac:dyDescent="0.25">
      <c r="A22" s="27"/>
      <c r="B22" s="255"/>
      <c r="C22" s="130" t="s">
        <v>158</v>
      </c>
      <c r="D22" s="256"/>
      <c r="E22" s="12"/>
      <c r="F22" s="29"/>
      <c r="G22" s="63"/>
      <c r="H22" s="12">
        <f>COUNTIF('Stundenplan IWT'!$B$6:$J$64,B22)</f>
        <v>0</v>
      </c>
      <c r="I22" s="131"/>
      <c r="J22" s="131"/>
      <c r="K22" s="132"/>
      <c r="L22" s="256"/>
      <c r="M22" s="257"/>
      <c r="N22" s="63"/>
      <c r="O22" s="256"/>
      <c r="P22" s="12"/>
      <c r="Q22" s="13"/>
      <c r="R22" s="13"/>
      <c r="S22" s="13"/>
    </row>
    <row r="23" spans="1:20" s="30" customFormat="1" ht="25.15" hidden="1" customHeight="1" collapsed="1" x14ac:dyDescent="0.25">
      <c r="A23" s="27" t="s">
        <v>38</v>
      </c>
      <c r="B23" s="255" t="s">
        <v>38</v>
      </c>
      <c r="C23" s="122" t="s">
        <v>91</v>
      </c>
      <c r="D23" s="256">
        <v>1</v>
      </c>
      <c r="E23" s="12">
        <v>5</v>
      </c>
      <c r="F23" s="29">
        <v>2</v>
      </c>
      <c r="G23" s="63">
        <v>2</v>
      </c>
      <c r="H23" s="12">
        <v>2</v>
      </c>
      <c r="I23" s="179" t="s">
        <v>3</v>
      </c>
      <c r="J23" s="179"/>
      <c r="K23" s="176"/>
      <c r="L23" s="256"/>
      <c r="M23" s="257"/>
      <c r="N23" s="63"/>
      <c r="O23" s="256"/>
      <c r="P23" s="12"/>
      <c r="Q23" s="13"/>
      <c r="R23" s="13"/>
      <c r="S23" s="13"/>
    </row>
    <row r="24" spans="1:20" s="30" customFormat="1" ht="140.25" hidden="1" customHeight="1" outlineLevel="1" x14ac:dyDescent="0.25">
      <c r="A24" s="27"/>
      <c r="B24" s="255"/>
      <c r="C24" s="134" t="s">
        <v>159</v>
      </c>
      <c r="D24" s="256"/>
      <c r="E24" s="12"/>
      <c r="F24" s="29"/>
      <c r="G24" s="63"/>
      <c r="H24" s="12">
        <f>COUNTIF('Stundenplan IWT'!$B$6:$J$64,B24)</f>
        <v>0</v>
      </c>
      <c r="I24" s="131"/>
      <c r="J24" s="131"/>
      <c r="K24" s="132"/>
      <c r="L24" s="256"/>
      <c r="M24" s="257"/>
      <c r="N24" s="63"/>
      <c r="O24" s="256"/>
      <c r="P24" s="12"/>
      <c r="Q24" s="13"/>
      <c r="R24" s="13"/>
      <c r="S24" s="13"/>
    </row>
    <row r="25" spans="1:20" s="30" customFormat="1" ht="25.15" hidden="1" customHeight="1" collapsed="1" x14ac:dyDescent="0.25">
      <c r="A25" s="27" t="s">
        <v>57</v>
      </c>
      <c r="B25" s="255" t="s">
        <v>57</v>
      </c>
      <c r="C25" s="122" t="s">
        <v>92</v>
      </c>
      <c r="D25" s="256">
        <v>2</v>
      </c>
      <c r="E25" s="12">
        <v>2</v>
      </c>
      <c r="F25" s="29">
        <v>2</v>
      </c>
      <c r="G25" s="63">
        <v>2</v>
      </c>
      <c r="H25" s="12">
        <f>COUNTIF('Stundenplan IWT'!$B$6:$J$64,B25)</f>
        <v>0</v>
      </c>
      <c r="I25" s="135" t="s">
        <v>5</v>
      </c>
      <c r="J25" s="135"/>
      <c r="K25" s="136"/>
      <c r="L25" s="256"/>
      <c r="M25" s="257"/>
      <c r="N25" s="63"/>
      <c r="O25" s="256"/>
      <c r="P25" s="12"/>
      <c r="Q25" s="13"/>
      <c r="R25" s="13"/>
      <c r="S25" s="13"/>
    </row>
    <row r="26" spans="1:20" s="30" customFormat="1" ht="127.5" hidden="1" customHeight="1" outlineLevel="1" x14ac:dyDescent="0.25">
      <c r="A26" s="27"/>
      <c r="B26" s="255"/>
      <c r="C26" s="134" t="s">
        <v>160</v>
      </c>
      <c r="D26" s="256"/>
      <c r="E26" s="12"/>
      <c r="F26" s="29"/>
      <c r="G26" s="63"/>
      <c r="H26" s="12">
        <f>COUNTIF('Stundenplan IWT'!$B$6:$J$64,B26)</f>
        <v>0</v>
      </c>
      <c r="I26" s="135" t="s">
        <v>5</v>
      </c>
      <c r="J26" s="135"/>
      <c r="K26" s="136"/>
      <c r="L26" s="256"/>
      <c r="M26" s="257"/>
      <c r="N26" s="63"/>
      <c r="O26" s="256"/>
      <c r="P26" s="12"/>
      <c r="Q26" s="13"/>
      <c r="R26" s="13"/>
      <c r="S26" s="13"/>
    </row>
    <row r="27" spans="1:20" s="30" customFormat="1" ht="25.15" hidden="1" customHeight="1" collapsed="1" x14ac:dyDescent="0.25">
      <c r="A27" s="27" t="s">
        <v>60</v>
      </c>
      <c r="B27" s="255" t="s">
        <v>60</v>
      </c>
      <c r="C27" s="122" t="s">
        <v>93</v>
      </c>
      <c r="D27" s="256">
        <v>1</v>
      </c>
      <c r="E27" s="12">
        <v>2</v>
      </c>
      <c r="F27" s="29">
        <v>3</v>
      </c>
      <c r="G27" s="63">
        <v>3</v>
      </c>
      <c r="H27" s="12">
        <f>COUNTIF('Stundenplan IWT'!$B$6:$J$64,B27)</f>
        <v>0</v>
      </c>
      <c r="I27" s="135" t="s">
        <v>5</v>
      </c>
      <c r="J27" s="135"/>
      <c r="K27" s="136"/>
      <c r="L27" s="256"/>
      <c r="M27" s="257"/>
      <c r="N27" s="63"/>
      <c r="O27" s="256"/>
      <c r="P27" s="12"/>
      <c r="Q27" s="13"/>
      <c r="R27" s="13"/>
      <c r="S27" s="13"/>
    </row>
    <row r="28" spans="1:20" s="30" customFormat="1" ht="127.5" hidden="1" customHeight="1" outlineLevel="1" x14ac:dyDescent="0.25">
      <c r="A28" s="27"/>
      <c r="B28" s="255"/>
      <c r="C28" s="134" t="s">
        <v>252</v>
      </c>
      <c r="D28" s="256"/>
      <c r="E28" s="12"/>
      <c r="F28" s="29"/>
      <c r="G28" s="63"/>
      <c r="H28" s="12">
        <f>COUNTIF('Stundenplan IWT'!$B$6:$J$64,B28)</f>
        <v>0</v>
      </c>
      <c r="I28" s="135" t="s">
        <v>5</v>
      </c>
      <c r="J28" s="135"/>
      <c r="K28" s="136"/>
      <c r="L28" s="256"/>
      <c r="M28" s="257"/>
      <c r="N28" s="63"/>
      <c r="O28" s="256"/>
      <c r="P28" s="12"/>
      <c r="Q28" s="13"/>
      <c r="R28" s="13"/>
      <c r="S28" s="13"/>
    </row>
    <row r="29" spans="1:20" s="30" customFormat="1" ht="25.15" hidden="1" customHeight="1" collapsed="1" x14ac:dyDescent="0.25">
      <c r="A29" s="27" t="s">
        <v>62</v>
      </c>
      <c r="B29" s="255" t="s">
        <v>62</v>
      </c>
      <c r="C29" s="122" t="s">
        <v>94</v>
      </c>
      <c r="D29" s="256">
        <v>3</v>
      </c>
      <c r="E29" s="12">
        <v>3</v>
      </c>
      <c r="F29" s="29">
        <v>4</v>
      </c>
      <c r="G29" s="63">
        <v>4</v>
      </c>
      <c r="H29" s="12">
        <f>COUNTIF('Stundenplan IWT'!$B$6:$J$64,B29)</f>
        <v>0</v>
      </c>
      <c r="I29" s="135" t="s">
        <v>5</v>
      </c>
      <c r="J29" s="135"/>
      <c r="K29" s="136"/>
      <c r="L29" s="256">
        <v>1</v>
      </c>
      <c r="M29" s="257"/>
      <c r="N29" s="63"/>
      <c r="O29" s="256"/>
      <c r="P29" s="12"/>
      <c r="Q29" s="13"/>
      <c r="R29" s="13"/>
      <c r="S29" s="13"/>
    </row>
    <row r="30" spans="1:20" s="30" customFormat="1" ht="242.25" hidden="1" customHeight="1" outlineLevel="1" x14ac:dyDescent="0.25">
      <c r="A30" s="27"/>
      <c r="B30" s="255"/>
      <c r="C30" s="134" t="s">
        <v>161</v>
      </c>
      <c r="D30" s="256"/>
      <c r="E30" s="12"/>
      <c r="F30" s="29"/>
      <c r="G30" s="63"/>
      <c r="H30" s="12">
        <f>COUNTIF('Stundenplan IWT'!$B$6:$J$64,B30)</f>
        <v>0</v>
      </c>
      <c r="I30" s="135" t="s">
        <v>5</v>
      </c>
      <c r="J30" s="135"/>
      <c r="K30" s="136"/>
      <c r="L30" s="256"/>
      <c r="M30" s="257"/>
      <c r="N30" s="63"/>
      <c r="O30" s="256"/>
      <c r="P30" s="12"/>
      <c r="Q30" s="13"/>
      <c r="R30" s="13"/>
      <c r="S30" s="13"/>
    </row>
    <row r="31" spans="1:20" s="30" customFormat="1" ht="25.15" hidden="1" customHeight="1" collapsed="1" x14ac:dyDescent="0.25">
      <c r="A31" s="27" t="s">
        <v>52</v>
      </c>
      <c r="B31" s="255" t="s">
        <v>52</v>
      </c>
      <c r="C31" s="122" t="s">
        <v>95</v>
      </c>
      <c r="D31" s="256">
        <v>1</v>
      </c>
      <c r="E31" s="12">
        <v>2</v>
      </c>
      <c r="F31" s="29">
        <v>2</v>
      </c>
      <c r="G31" s="63">
        <v>2</v>
      </c>
      <c r="H31" s="12">
        <f>COUNTIF('Stundenplan IWT'!$B$6:$J$64,B31)</f>
        <v>0</v>
      </c>
      <c r="I31" s="135" t="s">
        <v>5</v>
      </c>
      <c r="J31" s="135"/>
      <c r="K31" s="136"/>
      <c r="L31" s="256"/>
      <c r="M31" s="257"/>
      <c r="N31" s="63"/>
      <c r="O31" s="256"/>
      <c r="P31" s="12"/>
      <c r="Q31" s="13"/>
      <c r="R31" s="13"/>
      <c r="S31" s="13"/>
    </row>
    <row r="32" spans="1:20" s="30" customFormat="1" ht="63.75" hidden="1" customHeight="1" outlineLevel="1" x14ac:dyDescent="0.25">
      <c r="A32" s="27"/>
      <c r="B32" s="255"/>
      <c r="C32" s="134" t="s">
        <v>162</v>
      </c>
      <c r="D32" s="256"/>
      <c r="E32" s="12"/>
      <c r="F32" s="29"/>
      <c r="G32" s="63"/>
      <c r="H32" s="12">
        <f>COUNTIF('Stundenplan IWT'!$B$6:$J$64,B32)</f>
        <v>0</v>
      </c>
      <c r="I32" s="135" t="s">
        <v>5</v>
      </c>
      <c r="J32" s="135"/>
      <c r="K32" s="136"/>
      <c r="L32" s="256"/>
      <c r="M32" s="257"/>
      <c r="N32" s="63"/>
      <c r="O32" s="256"/>
      <c r="P32" s="12"/>
      <c r="Q32" s="13"/>
      <c r="R32" s="13"/>
      <c r="S32" s="13"/>
    </row>
    <row r="33" spans="1:19" s="30" customFormat="1" ht="25.15" hidden="1" customHeight="1" collapsed="1" x14ac:dyDescent="0.25">
      <c r="A33" s="27" t="s">
        <v>53</v>
      </c>
      <c r="B33" s="255" t="s">
        <v>53</v>
      </c>
      <c r="C33" s="122" t="s">
        <v>163</v>
      </c>
      <c r="D33" s="256">
        <v>3</v>
      </c>
      <c r="E33" s="12">
        <v>4</v>
      </c>
      <c r="F33" s="29">
        <v>5</v>
      </c>
      <c r="G33" s="63">
        <v>5</v>
      </c>
      <c r="H33" s="12">
        <f>COUNTIF('Stundenplan IWT'!$B$6:$J$64,B33)</f>
        <v>0</v>
      </c>
      <c r="I33" s="135" t="s">
        <v>5</v>
      </c>
      <c r="J33" s="135"/>
      <c r="K33" s="136"/>
      <c r="L33" s="256">
        <v>2</v>
      </c>
      <c r="M33" s="257"/>
      <c r="N33" s="63"/>
      <c r="O33" s="256"/>
      <c r="P33" s="12"/>
      <c r="Q33" s="13"/>
      <c r="R33" s="13"/>
      <c r="S33" s="13"/>
    </row>
    <row r="34" spans="1:19" s="30" customFormat="1" ht="191.25" hidden="1" customHeight="1" outlineLevel="1" x14ac:dyDescent="0.25">
      <c r="A34" s="27"/>
      <c r="B34" s="255"/>
      <c r="C34" s="134" t="s">
        <v>164</v>
      </c>
      <c r="D34" s="256"/>
      <c r="E34" s="12"/>
      <c r="F34" s="29"/>
      <c r="G34" s="63"/>
      <c r="H34" s="12">
        <f>COUNTIF('Stundenplan IWT'!$B$6:$J$64,B34)</f>
        <v>0</v>
      </c>
      <c r="I34" s="131"/>
      <c r="J34" s="131"/>
      <c r="K34" s="132"/>
      <c r="L34" s="256"/>
      <c r="M34" s="257"/>
      <c r="N34" s="63"/>
      <c r="O34" s="256"/>
      <c r="P34" s="12"/>
      <c r="Q34" s="13"/>
      <c r="R34" s="13"/>
      <c r="S34" s="13"/>
    </row>
    <row r="35" spans="1:19" s="30" customFormat="1" ht="25.15" customHeight="1" collapsed="1" x14ac:dyDescent="0.25">
      <c r="A35" s="27" t="s">
        <v>48</v>
      </c>
      <c r="B35" s="255" t="s">
        <v>165</v>
      </c>
      <c r="C35" s="122" t="s">
        <v>166</v>
      </c>
      <c r="D35" s="256">
        <v>5</v>
      </c>
      <c r="E35" s="12">
        <v>5</v>
      </c>
      <c r="F35" s="29">
        <v>6</v>
      </c>
      <c r="G35" s="63">
        <v>6</v>
      </c>
      <c r="H35" s="12">
        <f>COUNTIF('Stundenplan IWT'!$B$6:$J$64,B35)</f>
        <v>2</v>
      </c>
      <c r="I35" s="137" t="s">
        <v>6</v>
      </c>
      <c r="J35" s="231" t="s">
        <v>353</v>
      </c>
      <c r="K35" s="138"/>
      <c r="L35" s="256">
        <v>3</v>
      </c>
      <c r="M35" s="257"/>
      <c r="N35" s="63">
        <v>2</v>
      </c>
      <c r="O35" s="126">
        <f>COUNTIF('Stundenplan IWT'!$A$6:$G$84,B35)</f>
        <v>2</v>
      </c>
      <c r="P35" s="12"/>
      <c r="Q35" s="13"/>
      <c r="R35" s="13"/>
      <c r="S35" s="13"/>
    </row>
    <row r="36" spans="1:19" s="30" customFormat="1" ht="178.5" hidden="1" customHeight="1" outlineLevel="1" x14ac:dyDescent="0.25">
      <c r="A36" s="27"/>
      <c r="B36" s="255"/>
      <c r="C36" s="134" t="s">
        <v>167</v>
      </c>
      <c r="D36" s="256"/>
      <c r="E36" s="12"/>
      <c r="F36" s="29"/>
      <c r="G36" s="63"/>
      <c r="H36" s="12">
        <f>COUNTIF('Stundenplan IWT'!$B$6:$J$64,B36)</f>
        <v>0</v>
      </c>
      <c r="I36" s="137" t="s">
        <v>6</v>
      </c>
      <c r="J36" s="137"/>
      <c r="K36" s="138"/>
      <c r="L36" s="256"/>
      <c r="M36" s="257"/>
      <c r="N36" s="63"/>
      <c r="O36" s="126">
        <f>COUNTIF('Stundenplan IWT'!$A$6:$G$84,B36)</f>
        <v>0</v>
      </c>
      <c r="P36" s="12"/>
      <c r="Q36" s="13"/>
      <c r="R36" s="13"/>
      <c r="S36" s="13"/>
    </row>
    <row r="37" spans="1:19" s="30" customFormat="1" ht="25.15" hidden="1" customHeight="1" collapsed="1" x14ac:dyDescent="0.25">
      <c r="A37" s="27"/>
      <c r="B37" s="255" t="s">
        <v>168</v>
      </c>
      <c r="C37" s="122" t="s">
        <v>169</v>
      </c>
      <c r="D37" s="256">
        <v>2</v>
      </c>
      <c r="E37" s="12"/>
      <c r="F37" s="29">
        <v>2</v>
      </c>
      <c r="G37" s="63">
        <v>2</v>
      </c>
      <c r="H37" s="12">
        <f>COUNTIF('Stundenplan IWT'!$B$6:$J$64,B37)</f>
        <v>0</v>
      </c>
      <c r="I37" s="137" t="s">
        <v>6</v>
      </c>
      <c r="J37" s="137"/>
      <c r="K37" s="138"/>
      <c r="L37" s="256"/>
      <c r="M37" s="257"/>
      <c r="N37" s="63"/>
      <c r="O37" s="126">
        <f>COUNTIF('Stundenplan IWT'!$A$6:$G$84,B37)</f>
        <v>0</v>
      </c>
      <c r="P37" s="12"/>
      <c r="Q37" s="13"/>
      <c r="R37" s="13"/>
      <c r="S37" s="13"/>
    </row>
    <row r="38" spans="1:19" s="30" customFormat="1" ht="165.75" hidden="1" customHeight="1" outlineLevel="1" x14ac:dyDescent="0.25">
      <c r="A38" s="27"/>
      <c r="B38" s="255"/>
      <c r="C38" s="134" t="s">
        <v>170</v>
      </c>
      <c r="D38" s="256"/>
      <c r="E38" s="12"/>
      <c r="F38" s="29"/>
      <c r="G38" s="63"/>
      <c r="H38" s="12">
        <f>COUNTIF('Stundenplan IWT'!$B$6:$J$64,B38)</f>
        <v>0</v>
      </c>
      <c r="I38" s="137" t="s">
        <v>253</v>
      </c>
      <c r="J38" s="137"/>
      <c r="K38" s="138"/>
      <c r="L38" s="256"/>
      <c r="M38" s="257"/>
      <c r="N38" s="63"/>
      <c r="O38" s="126">
        <f>COUNTIF('Stundenplan IWT'!$A$6:$G$84,B38)</f>
        <v>0</v>
      </c>
      <c r="P38" s="12"/>
      <c r="Q38" s="13"/>
      <c r="R38" s="13"/>
      <c r="S38" s="13"/>
    </row>
    <row r="39" spans="1:19" s="30" customFormat="1" ht="25.15" hidden="1" customHeight="1" collapsed="1" x14ac:dyDescent="0.25">
      <c r="A39" s="27" t="s">
        <v>39</v>
      </c>
      <c r="B39" s="255" t="s">
        <v>39</v>
      </c>
      <c r="C39" s="122" t="s">
        <v>96</v>
      </c>
      <c r="D39" s="256">
        <v>4</v>
      </c>
      <c r="E39" s="12">
        <v>4</v>
      </c>
      <c r="F39" s="29">
        <v>6</v>
      </c>
      <c r="G39" s="63">
        <v>6</v>
      </c>
      <c r="H39" s="12">
        <f>COUNTIF('Stundenplan IWT'!$B$6:$J$64,B39)</f>
        <v>0</v>
      </c>
      <c r="I39" s="137" t="s">
        <v>6</v>
      </c>
      <c r="J39" s="137"/>
      <c r="K39" s="138"/>
      <c r="L39" s="256">
        <v>2</v>
      </c>
      <c r="M39" s="257"/>
      <c r="N39" s="63"/>
      <c r="O39" s="126">
        <f>COUNTIF('Stundenplan IWT'!$A$6:$G$84,B39)</f>
        <v>0</v>
      </c>
      <c r="P39" s="12"/>
      <c r="Q39" s="13"/>
      <c r="R39" s="13"/>
      <c r="S39" s="13"/>
    </row>
    <row r="40" spans="1:19" s="30" customFormat="1" ht="229.5" hidden="1" customHeight="1" outlineLevel="1" x14ac:dyDescent="0.25">
      <c r="A40" s="27"/>
      <c r="B40" s="255"/>
      <c r="C40" s="134" t="s">
        <v>171</v>
      </c>
      <c r="D40" s="256"/>
      <c r="E40" s="12"/>
      <c r="F40" s="29"/>
      <c r="G40" s="63"/>
      <c r="H40" s="12">
        <f>COUNTIF('Stundenplan IWT'!$B$6:$J$64,B40)</f>
        <v>0</v>
      </c>
      <c r="I40" s="131"/>
      <c r="J40" s="131"/>
      <c r="K40" s="131"/>
      <c r="L40" s="256"/>
      <c r="M40" s="257"/>
      <c r="N40" s="63"/>
      <c r="O40" s="126">
        <f>COUNTIF('Stundenplan IWT'!$A$6:$G$84,B40)</f>
        <v>0</v>
      </c>
      <c r="P40" s="12"/>
      <c r="Q40" s="13"/>
      <c r="R40" s="13"/>
      <c r="S40" s="13"/>
    </row>
    <row r="41" spans="1:19" s="30" customFormat="1" ht="25.15" customHeight="1" collapsed="1" x14ac:dyDescent="0.25">
      <c r="A41" s="27" t="s">
        <v>50</v>
      </c>
      <c r="B41" s="255" t="s">
        <v>50</v>
      </c>
      <c r="C41" s="122" t="s">
        <v>97</v>
      </c>
      <c r="D41" s="256">
        <v>3</v>
      </c>
      <c r="E41" s="12">
        <v>4</v>
      </c>
      <c r="F41" s="29">
        <v>3</v>
      </c>
      <c r="G41" s="63">
        <v>3</v>
      </c>
      <c r="H41" s="12">
        <f>COUNTIF('Stundenplan IWT'!$B$6:$J$64,B41)</f>
        <v>2</v>
      </c>
      <c r="I41" s="139" t="s">
        <v>2</v>
      </c>
      <c r="J41" s="231" t="s">
        <v>353</v>
      </c>
      <c r="K41" s="139" t="s">
        <v>2</v>
      </c>
      <c r="L41" s="256"/>
      <c r="M41" s="257">
        <v>2</v>
      </c>
      <c r="N41" s="63">
        <v>2</v>
      </c>
      <c r="O41" s="126">
        <f>COUNTIF('Stundenplan IWT'!$A$6:$G$84,B41)</f>
        <v>2</v>
      </c>
      <c r="P41" s="126"/>
      <c r="Q41" s="13"/>
      <c r="R41" s="13"/>
      <c r="S41" s="13"/>
    </row>
    <row r="42" spans="1:19" s="30" customFormat="1" ht="216.75" hidden="1" customHeight="1" outlineLevel="1" x14ac:dyDescent="0.25">
      <c r="A42" s="27"/>
      <c r="B42" s="255"/>
      <c r="C42" s="140" t="s">
        <v>172</v>
      </c>
      <c r="D42" s="256"/>
      <c r="E42" s="12"/>
      <c r="F42" s="29"/>
      <c r="G42" s="63"/>
      <c r="H42" s="12">
        <f>COUNTIF('Stundenplan IWT'!$B$6:$J$64,B42)</f>
        <v>0</v>
      </c>
      <c r="I42" s="131"/>
      <c r="J42" s="231" t="s">
        <v>353</v>
      </c>
      <c r="K42" s="131"/>
      <c r="L42" s="256"/>
      <c r="M42" s="257"/>
      <c r="N42" s="63"/>
      <c r="O42" s="126">
        <f>COUNTIF('Stundenplan IWT'!$B$6:$G$64,B42)</f>
        <v>0</v>
      </c>
      <c r="P42" s="126"/>
      <c r="Q42" s="13"/>
      <c r="R42" s="13"/>
      <c r="S42" s="13"/>
    </row>
    <row r="43" spans="1:19" s="30" customFormat="1" ht="51" hidden="1" customHeight="1" outlineLevel="1" x14ac:dyDescent="0.25">
      <c r="A43" s="27"/>
      <c r="B43" s="255"/>
      <c r="C43" s="141" t="s">
        <v>173</v>
      </c>
      <c r="D43" s="256"/>
      <c r="E43" s="12"/>
      <c r="F43" s="29"/>
      <c r="G43" s="63"/>
      <c r="H43" s="12">
        <f>COUNTIF('Stundenplan IWT'!$B$6:$J$64,B43)</f>
        <v>0</v>
      </c>
      <c r="I43" s="131"/>
      <c r="J43" s="231" t="s">
        <v>353</v>
      </c>
      <c r="K43" s="131"/>
      <c r="L43" s="256"/>
      <c r="M43" s="257"/>
      <c r="N43" s="63"/>
      <c r="O43" s="126">
        <f>COUNTIF('Stundenplan IWT'!$B$6:$G$64,B43)</f>
        <v>0</v>
      </c>
      <c r="P43" s="126"/>
      <c r="Q43" s="13"/>
      <c r="R43" s="13"/>
      <c r="S43" s="13"/>
    </row>
    <row r="44" spans="1:19" s="30" customFormat="1" ht="25.15" customHeight="1" collapsed="1" x14ac:dyDescent="0.25">
      <c r="A44" s="27" t="s">
        <v>61</v>
      </c>
      <c r="B44" s="255" t="s">
        <v>61</v>
      </c>
      <c r="C44" s="122" t="s">
        <v>98</v>
      </c>
      <c r="D44" s="256">
        <v>3</v>
      </c>
      <c r="E44" s="12">
        <v>4</v>
      </c>
      <c r="F44" s="29">
        <v>3</v>
      </c>
      <c r="G44" s="63">
        <v>3</v>
      </c>
      <c r="H44" s="12">
        <f>COUNTIF('Stundenplan IWT'!$B$6:$J$64,B44)</f>
        <v>3</v>
      </c>
      <c r="I44" s="142" t="s">
        <v>295</v>
      </c>
      <c r="J44" s="231" t="s">
        <v>353</v>
      </c>
      <c r="K44" s="142" t="s">
        <v>295</v>
      </c>
      <c r="L44" s="256">
        <v>2</v>
      </c>
      <c r="M44" s="257">
        <v>3</v>
      </c>
      <c r="N44" s="63">
        <v>3</v>
      </c>
      <c r="O44" s="126">
        <f>COUNTIF('Stundenplan IWT'!$A$6:$G$84,B44)</f>
        <v>3</v>
      </c>
      <c r="P44" s="126"/>
      <c r="Q44" s="13"/>
      <c r="R44" s="13"/>
      <c r="S44" s="13"/>
    </row>
    <row r="45" spans="1:19" s="30" customFormat="1" ht="165.75" hidden="1" customHeight="1" outlineLevel="1" x14ac:dyDescent="0.25">
      <c r="A45" s="27"/>
      <c r="B45" s="255"/>
      <c r="C45" s="140" t="s">
        <v>174</v>
      </c>
      <c r="D45" s="256"/>
      <c r="E45" s="12"/>
      <c r="F45" s="29"/>
      <c r="G45" s="63"/>
      <c r="H45" s="12">
        <f>COUNTIF('Stundenplan IWT'!$B$6:$J$64,B45)</f>
        <v>0</v>
      </c>
      <c r="I45" s="131"/>
      <c r="J45" s="234"/>
      <c r="K45" s="131"/>
      <c r="L45" s="256"/>
      <c r="M45" s="257"/>
      <c r="N45" s="63"/>
      <c r="O45" s="126">
        <f>COUNTIF('Stundenplan IWT'!$B$6:$G$64,B45)</f>
        <v>0</v>
      </c>
      <c r="P45" s="126"/>
      <c r="Q45" s="13"/>
      <c r="R45" s="13"/>
      <c r="S45" s="13"/>
    </row>
    <row r="46" spans="1:19" s="30" customFormat="1" ht="38.25" hidden="1" customHeight="1" outlineLevel="1" x14ac:dyDescent="0.25">
      <c r="A46" s="27"/>
      <c r="B46" s="255"/>
      <c r="C46" s="141" t="s">
        <v>175</v>
      </c>
      <c r="D46" s="256"/>
      <c r="E46" s="12"/>
      <c r="F46" s="29"/>
      <c r="G46" s="63"/>
      <c r="H46" s="12">
        <f>COUNTIF('Stundenplan IWT'!$B$6:$J$64,B46)</f>
        <v>0</v>
      </c>
      <c r="I46" s="131"/>
      <c r="J46" s="234"/>
      <c r="K46" s="131"/>
      <c r="L46" s="256"/>
      <c r="M46" s="257"/>
      <c r="N46" s="63"/>
      <c r="O46" s="126">
        <f>COUNTIF('Stundenplan IWT'!$B$6:$G$64,B46)</f>
        <v>0</v>
      </c>
      <c r="P46" s="126"/>
      <c r="Q46" s="13"/>
      <c r="R46" s="13"/>
      <c r="S46" s="13"/>
    </row>
    <row r="47" spans="1:19" s="30" customFormat="1" ht="25.15" customHeight="1" collapsed="1" x14ac:dyDescent="0.25">
      <c r="A47" s="27" t="s">
        <v>176</v>
      </c>
      <c r="B47" s="255" t="s">
        <v>176</v>
      </c>
      <c r="C47" s="122" t="s">
        <v>254</v>
      </c>
      <c r="D47" s="256">
        <v>2</v>
      </c>
      <c r="E47" s="12">
        <v>3</v>
      </c>
      <c r="F47" s="29">
        <v>2</v>
      </c>
      <c r="G47" s="63">
        <v>2</v>
      </c>
      <c r="H47" s="12">
        <f>COUNTIF('Stundenplan IWT'!$B$6:$J$64,B47)</f>
        <v>3</v>
      </c>
      <c r="I47" s="143" t="s">
        <v>0</v>
      </c>
      <c r="J47" s="231" t="s">
        <v>353</v>
      </c>
      <c r="K47" s="143" t="s">
        <v>0</v>
      </c>
      <c r="L47" s="256">
        <v>3</v>
      </c>
      <c r="M47" s="257">
        <v>3</v>
      </c>
      <c r="N47" s="63">
        <v>3</v>
      </c>
      <c r="O47" s="126">
        <f>COUNTIF('Stundenplan IWT'!$A$6:$G$84,B47)</f>
        <v>3</v>
      </c>
      <c r="P47" s="126"/>
      <c r="Q47" s="13"/>
      <c r="R47" s="13"/>
      <c r="S47" s="13"/>
    </row>
    <row r="48" spans="1:19" s="30" customFormat="1" ht="38.25" hidden="1" customHeight="1" outlineLevel="1" x14ac:dyDescent="0.25">
      <c r="A48" s="27"/>
      <c r="B48" s="255"/>
      <c r="C48" s="144" t="s">
        <v>177</v>
      </c>
      <c r="D48" s="256"/>
      <c r="E48" s="12"/>
      <c r="F48" s="29"/>
      <c r="G48" s="63"/>
      <c r="H48" s="12">
        <f>COUNTIF('Stundenplan IWT'!$B$6:$J$64,B48)</f>
        <v>0</v>
      </c>
      <c r="I48" s="143" t="s">
        <v>0</v>
      </c>
      <c r="J48" s="231" t="s">
        <v>353</v>
      </c>
      <c r="K48" s="143"/>
      <c r="L48" s="256"/>
      <c r="M48" s="257"/>
      <c r="N48" s="63"/>
      <c r="O48" s="126">
        <f>COUNTIF('Stundenplan IWT'!$B$6:$G$64,B48)</f>
        <v>0</v>
      </c>
      <c r="P48" s="126"/>
      <c r="Q48" s="13"/>
      <c r="R48" s="13"/>
      <c r="S48" s="13"/>
    </row>
    <row r="49" spans="1:20" s="30" customFormat="1" ht="47.25" customHeight="1" collapsed="1" x14ac:dyDescent="0.25">
      <c r="A49" s="27" t="s">
        <v>178</v>
      </c>
      <c r="B49" s="28" t="s">
        <v>178</v>
      </c>
      <c r="C49" s="122" t="s">
        <v>255</v>
      </c>
      <c r="D49" s="12">
        <v>2</v>
      </c>
      <c r="E49" s="12"/>
      <c r="F49" s="29">
        <v>2</v>
      </c>
      <c r="G49" s="63">
        <v>2</v>
      </c>
      <c r="H49" s="12">
        <f>COUNTIF('Stundenplan IWT'!$B$6:$J$64,B49)</f>
        <v>2</v>
      </c>
      <c r="I49" s="143" t="s">
        <v>0</v>
      </c>
      <c r="J49" s="231" t="s">
        <v>353</v>
      </c>
      <c r="K49" s="143" t="s">
        <v>0</v>
      </c>
      <c r="L49" s="12"/>
      <c r="M49" s="11">
        <v>2</v>
      </c>
      <c r="N49" s="63">
        <v>2</v>
      </c>
      <c r="O49" s="126">
        <f>COUNTIF('Stundenplan IWT'!$A$6:$G$84,B49)</f>
        <v>2</v>
      </c>
      <c r="P49" s="126"/>
      <c r="Q49" s="13"/>
      <c r="R49" s="13"/>
      <c r="S49" s="13"/>
    </row>
    <row r="50" spans="1:20" s="30" customFormat="1" ht="51" hidden="1" customHeight="1" outlineLevel="1" x14ac:dyDescent="0.25">
      <c r="A50" s="27"/>
      <c r="B50" s="28"/>
      <c r="C50" s="145" t="s">
        <v>256</v>
      </c>
      <c r="D50" s="12"/>
      <c r="E50" s="12"/>
      <c r="F50" s="29"/>
      <c r="G50" s="63"/>
      <c r="H50" s="12">
        <f>COUNTIF('Stundenplan IWT'!$B$6:$J$64,B50)</f>
        <v>0</v>
      </c>
      <c r="I50" s="146"/>
      <c r="J50" s="234"/>
      <c r="K50" s="146"/>
      <c r="L50" s="12"/>
      <c r="M50" s="11"/>
      <c r="N50" s="63"/>
      <c r="O50" s="126">
        <f>COUNTIF('Stundenplan IWT'!$B$6:$G$64,B50)</f>
        <v>0</v>
      </c>
      <c r="P50" s="126"/>
      <c r="Q50" s="13"/>
      <c r="R50" s="13"/>
      <c r="S50" s="13"/>
    </row>
    <row r="51" spans="1:20" s="30" customFormat="1" ht="25.15" hidden="1" customHeight="1" x14ac:dyDescent="0.25">
      <c r="A51" s="27" t="s">
        <v>44</v>
      </c>
      <c r="B51" s="28" t="s">
        <v>44</v>
      </c>
      <c r="C51" s="122" t="s">
        <v>179</v>
      </c>
      <c r="D51" s="12">
        <v>2</v>
      </c>
      <c r="E51" s="12">
        <v>4</v>
      </c>
      <c r="F51" s="29">
        <v>4</v>
      </c>
      <c r="G51" s="63">
        <v>4</v>
      </c>
      <c r="H51" s="12">
        <f>COUNTIF('Stundenplan IWT'!$B$6:$J$64,B51)</f>
        <v>0</v>
      </c>
      <c r="I51" s="179" t="s">
        <v>3</v>
      </c>
      <c r="J51" s="235"/>
      <c r="K51" s="133"/>
      <c r="L51" s="12"/>
      <c r="M51" s="11"/>
      <c r="N51" s="63"/>
      <c r="O51" s="126">
        <f>COUNTIF('Stundenplan IWT'!$B$6:$G$64,B51)</f>
        <v>0</v>
      </c>
      <c r="P51" s="126"/>
      <c r="Q51" s="13"/>
      <c r="R51" s="13"/>
      <c r="S51" s="13"/>
    </row>
    <row r="52" spans="1:20" s="30" customFormat="1" ht="24.75" hidden="1" customHeight="1" x14ac:dyDescent="0.25">
      <c r="A52" s="27" t="s">
        <v>56</v>
      </c>
      <c r="B52" s="28" t="s">
        <v>56</v>
      </c>
      <c r="C52" s="122" t="s">
        <v>99</v>
      </c>
      <c r="D52" s="12">
        <v>1</v>
      </c>
      <c r="E52" s="12">
        <v>2</v>
      </c>
      <c r="F52" s="29">
        <v>2</v>
      </c>
      <c r="G52" s="63">
        <v>2</v>
      </c>
      <c r="H52" s="12">
        <v>2</v>
      </c>
      <c r="I52" s="143" t="s">
        <v>0</v>
      </c>
      <c r="J52" s="236"/>
      <c r="K52" s="147"/>
      <c r="L52" s="12">
        <v>2</v>
      </c>
      <c r="M52" s="11"/>
      <c r="N52" s="63"/>
      <c r="O52" s="126">
        <f>COUNTIF('Stundenplan IWT'!$B$6:$G$64,B52)</f>
        <v>0</v>
      </c>
      <c r="P52" s="126"/>
      <c r="Q52" s="13"/>
      <c r="R52" s="13"/>
      <c r="S52" s="13"/>
    </row>
    <row r="53" spans="1:20" s="30" customFormat="1" ht="25.15" customHeight="1" collapsed="1" x14ac:dyDescent="0.25">
      <c r="A53" s="27" t="s">
        <v>54</v>
      </c>
      <c r="B53" s="28" t="s">
        <v>54</v>
      </c>
      <c r="C53" s="122" t="s">
        <v>100</v>
      </c>
      <c r="D53" s="12">
        <v>3</v>
      </c>
      <c r="E53" s="12">
        <v>2</v>
      </c>
      <c r="F53" s="29">
        <v>3</v>
      </c>
      <c r="G53" s="63">
        <v>3</v>
      </c>
      <c r="H53" s="12">
        <f>COUNTIF('Stundenplan IWT'!$B$6:$J$64,B53)</f>
        <v>3</v>
      </c>
      <c r="I53" s="180" t="s">
        <v>296</v>
      </c>
      <c r="J53" s="231" t="s">
        <v>353</v>
      </c>
      <c r="K53" s="180" t="s">
        <v>296</v>
      </c>
      <c r="L53" s="12">
        <v>2</v>
      </c>
      <c r="M53" s="11">
        <v>3</v>
      </c>
      <c r="N53" s="63">
        <v>3</v>
      </c>
      <c r="O53" s="126">
        <f>COUNTIF('Stundenplan IWT'!$A$6:$G$84,B53)</f>
        <v>3</v>
      </c>
      <c r="P53" s="126"/>
      <c r="Q53" s="13"/>
      <c r="R53" s="13"/>
      <c r="S53" s="13"/>
    </row>
    <row r="54" spans="1:20" s="30" customFormat="1" ht="51" hidden="1" customHeight="1" outlineLevel="1" x14ac:dyDescent="0.25">
      <c r="A54" s="27"/>
      <c r="B54" s="28"/>
      <c r="C54" s="145" t="s">
        <v>257</v>
      </c>
      <c r="D54" s="12"/>
      <c r="E54" s="12"/>
      <c r="F54" s="29"/>
      <c r="G54" s="63"/>
      <c r="H54" s="12">
        <f>COUNTIF('Stundenplan IWT'!$B$6:$J$64,B54)</f>
        <v>0</v>
      </c>
      <c r="I54" s="146"/>
      <c r="J54" s="231" t="s">
        <v>353</v>
      </c>
      <c r="K54" s="146"/>
      <c r="L54" s="12"/>
      <c r="M54" s="11"/>
      <c r="N54" s="63"/>
      <c r="O54" s="126">
        <f>COUNTIF('Stundenplan IWT'!$A$6:$G$84,B54)</f>
        <v>0</v>
      </c>
      <c r="P54" s="126"/>
      <c r="Q54" s="13"/>
      <c r="R54" s="13"/>
      <c r="S54" s="13"/>
    </row>
    <row r="55" spans="1:20" s="30" customFormat="1" ht="25.15" hidden="1" customHeight="1" x14ac:dyDescent="0.25">
      <c r="A55" s="27" t="s">
        <v>32</v>
      </c>
      <c r="B55" s="28" t="s">
        <v>32</v>
      </c>
      <c r="C55" s="122" t="s">
        <v>101</v>
      </c>
      <c r="D55" s="12">
        <v>2</v>
      </c>
      <c r="E55" s="12">
        <v>2</v>
      </c>
      <c r="F55" s="29">
        <v>4</v>
      </c>
      <c r="G55" s="63">
        <v>4</v>
      </c>
      <c r="H55" s="12">
        <f>COUNTIF('Stundenplan IWT'!$B$6:$J$64,B55)</f>
        <v>0</v>
      </c>
      <c r="I55" s="148" t="s">
        <v>133</v>
      </c>
      <c r="J55" s="231" t="s">
        <v>353</v>
      </c>
      <c r="K55" s="149"/>
      <c r="L55" s="12">
        <v>2</v>
      </c>
      <c r="M55" s="11"/>
      <c r="N55" s="63"/>
      <c r="O55" s="126">
        <f>COUNTIF('Stundenplan IWT'!$A$6:$G$84,B55)</f>
        <v>0</v>
      </c>
      <c r="P55" s="126"/>
      <c r="Q55" s="13"/>
      <c r="R55" s="13"/>
      <c r="S55" s="13"/>
    </row>
    <row r="56" spans="1:20" s="30" customFormat="1" ht="25.15" customHeight="1" x14ac:dyDescent="0.25">
      <c r="A56" s="27" t="s">
        <v>31</v>
      </c>
      <c r="B56" s="28" t="s">
        <v>31</v>
      </c>
      <c r="C56" s="122" t="s">
        <v>102</v>
      </c>
      <c r="D56" s="12">
        <v>1</v>
      </c>
      <c r="E56" s="12">
        <v>2</v>
      </c>
      <c r="F56" s="29">
        <v>2</v>
      </c>
      <c r="G56" s="63">
        <v>2</v>
      </c>
      <c r="H56" s="12">
        <f>COUNTIF('Stundenplan IWT'!$B$6:$J$64,B56)</f>
        <v>2</v>
      </c>
      <c r="I56" s="150" t="s">
        <v>297</v>
      </c>
      <c r="J56" s="231" t="s">
        <v>353</v>
      </c>
      <c r="K56" s="150"/>
      <c r="L56" s="12"/>
      <c r="M56" s="11"/>
      <c r="N56" s="63">
        <v>2</v>
      </c>
      <c r="O56" s="126">
        <f>COUNTIF('Stundenplan IWT'!$A$6:$G$84,B56)</f>
        <v>2</v>
      </c>
      <c r="P56" s="126"/>
      <c r="Q56" s="13"/>
      <c r="R56" s="13"/>
      <c r="S56" s="13"/>
    </row>
    <row r="57" spans="1:20" s="30" customFormat="1" ht="25.15" customHeight="1" x14ac:dyDescent="0.25">
      <c r="A57" s="27" t="s">
        <v>103</v>
      </c>
      <c r="B57" s="28" t="s">
        <v>103</v>
      </c>
      <c r="C57" s="151" t="s">
        <v>180</v>
      </c>
      <c r="D57" s="12">
        <v>0</v>
      </c>
      <c r="E57" s="12">
        <v>0</v>
      </c>
      <c r="F57" s="29"/>
      <c r="G57" s="63">
        <v>0</v>
      </c>
      <c r="H57" s="12">
        <f>COUNTIF('Stundenplan IWT'!$B$6:$J$64,B57)</f>
        <v>1</v>
      </c>
      <c r="I57" s="146"/>
      <c r="J57" s="231" t="s">
        <v>353</v>
      </c>
      <c r="K57" s="152" t="s">
        <v>181</v>
      </c>
      <c r="L57" s="12">
        <v>1</v>
      </c>
      <c r="M57" s="11">
        <v>1</v>
      </c>
      <c r="N57" s="63">
        <v>1</v>
      </c>
      <c r="O57" s="126">
        <f>COUNTIF('Stundenplan IWT'!$A$6:$G$84,B57)</f>
        <v>1</v>
      </c>
      <c r="P57" s="126"/>
      <c r="Q57" s="13"/>
      <c r="R57" s="13"/>
      <c r="S57" s="13"/>
    </row>
    <row r="58" spans="1:20" s="30" customFormat="1" ht="25.15" hidden="1" customHeight="1" x14ac:dyDescent="0.25">
      <c r="A58" s="27" t="s">
        <v>182</v>
      </c>
      <c r="B58" s="28" t="s">
        <v>182</v>
      </c>
      <c r="C58" s="122" t="s">
        <v>104</v>
      </c>
      <c r="D58" s="12">
        <v>6</v>
      </c>
      <c r="E58" s="12">
        <v>4</v>
      </c>
      <c r="F58" s="29">
        <v>8</v>
      </c>
      <c r="G58" s="63">
        <v>8</v>
      </c>
      <c r="H58" s="12">
        <f>COUNTIF('Stundenplan IWT'!$B$6:$J$64,B58)</f>
        <v>0</v>
      </c>
      <c r="I58" s="153" t="s">
        <v>142</v>
      </c>
      <c r="J58" s="153"/>
      <c r="K58" s="154"/>
      <c r="L58" s="12">
        <v>2</v>
      </c>
      <c r="M58" s="11"/>
      <c r="N58" s="63"/>
      <c r="O58" s="12"/>
      <c r="P58" s="8"/>
      <c r="Q58" s="13"/>
      <c r="R58" s="13"/>
      <c r="S58" s="13"/>
    </row>
    <row r="59" spans="1:20" s="15" customFormat="1" ht="12.75" x14ac:dyDescent="0.25">
      <c r="A59" s="251" t="s">
        <v>183</v>
      </c>
      <c r="B59" s="251"/>
      <c r="C59" s="251"/>
      <c r="D59" s="12">
        <f>SUM(D21:D58)</f>
        <v>48</v>
      </c>
      <c r="E59" s="12">
        <f>SUM(E21:E58)</f>
        <v>56</v>
      </c>
      <c r="F59" s="29">
        <f>SUM(F21:F58)</f>
        <v>68</v>
      </c>
      <c r="G59" s="63">
        <f>SUM(G20:G58)</f>
        <v>70</v>
      </c>
      <c r="H59" s="12">
        <f>SUM(H20:H58)</f>
        <v>26</v>
      </c>
      <c r="I59" s="146"/>
      <c r="J59" s="237"/>
      <c r="K59" s="146"/>
      <c r="L59" s="12">
        <f>SUM(L20:L58)</f>
        <v>23</v>
      </c>
      <c r="M59" s="11">
        <f>SUM(M21:M58)</f>
        <v>14</v>
      </c>
      <c r="N59" s="63">
        <f>SUM(N20:N58)</f>
        <v>19</v>
      </c>
      <c r="O59" s="12">
        <f>SUM(O20:O58)</f>
        <v>19</v>
      </c>
      <c r="P59" s="8"/>
      <c r="Q59" s="13"/>
      <c r="R59" s="8"/>
      <c r="S59" s="13"/>
      <c r="T59" s="30"/>
    </row>
    <row r="60" spans="1:20" s="30" customFormat="1" ht="12.75" x14ac:dyDescent="0.25">
      <c r="A60" s="155"/>
      <c r="B60" s="26"/>
      <c r="C60" s="26"/>
      <c r="D60" s="155"/>
      <c r="E60" s="155"/>
      <c r="F60" s="156"/>
      <c r="G60" s="156"/>
      <c r="H60" s="156"/>
      <c r="I60" s="157"/>
      <c r="J60" s="157"/>
      <c r="K60" s="157"/>
      <c r="L60" s="156"/>
      <c r="M60" s="156"/>
      <c r="N60" s="156"/>
      <c r="O60" s="156"/>
      <c r="P60" s="13"/>
      <c r="Q60" s="13"/>
      <c r="R60" s="13"/>
      <c r="S60" s="13"/>
    </row>
    <row r="61" spans="1:20" s="15" customFormat="1" ht="12.75" customHeight="1" x14ac:dyDescent="0.25">
      <c r="A61" s="253" t="s">
        <v>184</v>
      </c>
      <c r="B61" s="253"/>
      <c r="C61" s="253"/>
      <c r="D61" s="253"/>
      <c r="E61" s="253"/>
      <c r="F61" s="253"/>
      <c r="G61" s="253"/>
      <c r="H61" s="253"/>
      <c r="I61" s="253"/>
      <c r="J61" s="253"/>
      <c r="K61" s="253"/>
      <c r="L61" s="253"/>
      <c r="M61" s="253"/>
      <c r="N61" s="253"/>
      <c r="O61" s="253"/>
      <c r="P61" s="240"/>
      <c r="Q61" s="13"/>
      <c r="R61" s="8"/>
      <c r="S61" s="13"/>
      <c r="T61" s="30"/>
    </row>
    <row r="62" spans="1:20" s="30" customFormat="1" ht="25.15" hidden="1" customHeight="1" x14ac:dyDescent="0.25">
      <c r="A62" s="71" t="s">
        <v>63</v>
      </c>
      <c r="B62" s="28" t="s">
        <v>59</v>
      </c>
      <c r="C62" s="122" t="s">
        <v>106</v>
      </c>
      <c r="D62" s="14">
        <v>2</v>
      </c>
      <c r="E62" s="14">
        <v>4</v>
      </c>
      <c r="F62" s="32">
        <v>4</v>
      </c>
      <c r="G62" s="73">
        <v>4</v>
      </c>
      <c r="H62" s="12">
        <f>COUNTIF('Stundenplan IWT'!$B$6:$J$64,B62)</f>
        <v>0</v>
      </c>
      <c r="I62" s="158" t="s">
        <v>7</v>
      </c>
      <c r="J62" s="158"/>
      <c r="K62" s="158"/>
      <c r="L62" s="14"/>
      <c r="M62" s="33"/>
      <c r="N62" s="73"/>
      <c r="O62" s="14"/>
      <c r="P62" s="241"/>
      <c r="Q62" s="13"/>
      <c r="R62" s="13"/>
      <c r="S62" s="13"/>
    </row>
    <row r="63" spans="1:20" s="30" customFormat="1" ht="25.15" hidden="1" customHeight="1" x14ac:dyDescent="0.25">
      <c r="A63" s="71" t="s">
        <v>65</v>
      </c>
      <c r="B63" s="28" t="s">
        <v>68</v>
      </c>
      <c r="C63" s="122" t="s">
        <v>107</v>
      </c>
      <c r="D63" s="12">
        <v>2</v>
      </c>
      <c r="E63" s="12">
        <v>5</v>
      </c>
      <c r="F63" s="29">
        <v>4</v>
      </c>
      <c r="G63" s="63">
        <v>4</v>
      </c>
      <c r="H63" s="12">
        <f>COUNTIF('Stundenplan IWT'!$B$6:$J$64,B63)</f>
        <v>0</v>
      </c>
      <c r="I63" s="158" t="s">
        <v>7</v>
      </c>
      <c r="J63" s="158"/>
      <c r="K63" s="158"/>
      <c r="L63" s="12"/>
      <c r="M63" s="11"/>
      <c r="N63" s="63"/>
      <c r="O63" s="12"/>
      <c r="P63" s="8"/>
      <c r="Q63" s="13"/>
      <c r="R63" s="13"/>
      <c r="S63" s="13"/>
    </row>
    <row r="64" spans="1:20" s="30" customFormat="1" ht="25.15" hidden="1" customHeight="1" x14ac:dyDescent="0.25">
      <c r="A64" s="71" t="s">
        <v>71</v>
      </c>
      <c r="B64" s="28" t="s">
        <v>63</v>
      </c>
      <c r="C64" s="122" t="s">
        <v>185</v>
      </c>
      <c r="D64" s="12">
        <v>3</v>
      </c>
      <c r="E64" s="12">
        <v>4</v>
      </c>
      <c r="F64" s="29">
        <v>5</v>
      </c>
      <c r="G64" s="63">
        <v>5</v>
      </c>
      <c r="H64" s="12">
        <f>COUNTIF('Stundenplan IWT'!$B$6:$J$64,B64)</f>
        <v>0</v>
      </c>
      <c r="I64" s="161" t="s">
        <v>1</v>
      </c>
      <c r="J64" s="161"/>
      <c r="K64" s="159"/>
      <c r="L64" s="12"/>
      <c r="M64" s="11"/>
      <c r="N64" s="63"/>
      <c r="O64" s="12"/>
      <c r="P64" s="8"/>
      <c r="Q64" s="13"/>
      <c r="R64" s="13"/>
      <c r="S64" s="13"/>
    </row>
    <row r="65" spans="1:20" s="30" customFormat="1" ht="25.15" hidden="1" customHeight="1" x14ac:dyDescent="0.25">
      <c r="A65" s="71" t="s">
        <v>59</v>
      </c>
      <c r="B65" s="28" t="s">
        <v>65</v>
      </c>
      <c r="C65" s="122" t="s">
        <v>105</v>
      </c>
      <c r="D65" s="12">
        <v>2</v>
      </c>
      <c r="E65" s="12">
        <v>2</v>
      </c>
      <c r="F65" s="29">
        <v>4</v>
      </c>
      <c r="G65" s="63">
        <v>4</v>
      </c>
      <c r="H65" s="12">
        <f>COUNTIF('Stundenplan IWT'!$B$6:$J$64,B65)</f>
        <v>0</v>
      </c>
      <c r="I65" s="161" t="s">
        <v>1</v>
      </c>
      <c r="J65" s="161"/>
      <c r="K65" s="160"/>
      <c r="L65" s="12"/>
      <c r="M65" s="11"/>
      <c r="N65" s="63"/>
      <c r="O65" s="12"/>
      <c r="P65" s="8"/>
      <c r="Q65" s="13"/>
      <c r="R65" s="13"/>
      <c r="S65" s="13"/>
    </row>
    <row r="66" spans="1:20" s="30" customFormat="1" ht="25.15" hidden="1" customHeight="1" x14ac:dyDescent="0.25">
      <c r="A66" s="71" t="s">
        <v>66</v>
      </c>
      <c r="B66" s="28" t="s">
        <v>71</v>
      </c>
      <c r="C66" s="122" t="s">
        <v>186</v>
      </c>
      <c r="D66" s="14">
        <v>2</v>
      </c>
      <c r="E66" s="14">
        <v>4</v>
      </c>
      <c r="F66" s="32">
        <v>4</v>
      </c>
      <c r="G66" s="73">
        <v>4</v>
      </c>
      <c r="H66" s="12">
        <f>COUNTIF('Stundenplan IWT'!$B$6:$J$64,B66)</f>
        <v>0</v>
      </c>
      <c r="I66" s="161" t="s">
        <v>1</v>
      </c>
      <c r="J66" s="161"/>
      <c r="K66" s="159"/>
      <c r="L66" s="14"/>
      <c r="M66" s="33"/>
      <c r="N66" s="73"/>
      <c r="O66" s="14"/>
      <c r="P66" s="241"/>
      <c r="Q66" s="13"/>
      <c r="R66" s="13"/>
      <c r="S66" s="13"/>
    </row>
    <row r="67" spans="1:20" s="30" customFormat="1" ht="25.15" hidden="1" customHeight="1" x14ac:dyDescent="0.25">
      <c r="A67" s="71" t="s">
        <v>83</v>
      </c>
      <c r="B67" s="28" t="s">
        <v>64</v>
      </c>
      <c r="C67" s="122" t="s">
        <v>187</v>
      </c>
      <c r="D67" s="12">
        <v>4</v>
      </c>
      <c r="E67" s="12">
        <v>4</v>
      </c>
      <c r="F67" s="29">
        <v>6</v>
      </c>
      <c r="G67" s="63">
        <v>6</v>
      </c>
      <c r="H67" s="12">
        <f>COUNTIF('Stundenplan IWT'!$B$6:$J$64,B67)</f>
        <v>0</v>
      </c>
      <c r="I67" s="161" t="s">
        <v>1</v>
      </c>
      <c r="J67" s="161"/>
      <c r="K67" s="161"/>
      <c r="L67" s="12"/>
      <c r="M67" s="11"/>
      <c r="N67" s="63"/>
      <c r="O67" s="12"/>
      <c r="P67" s="8"/>
      <c r="Q67" s="13"/>
      <c r="R67" s="13"/>
      <c r="S67" s="13"/>
    </row>
    <row r="68" spans="1:20" s="30" customFormat="1" ht="25.15" hidden="1" customHeight="1" x14ac:dyDescent="0.25">
      <c r="A68" s="71"/>
      <c r="B68" s="28" t="s">
        <v>66</v>
      </c>
      <c r="C68" s="122" t="s">
        <v>188</v>
      </c>
      <c r="D68" s="12">
        <v>1</v>
      </c>
      <c r="E68" s="12"/>
      <c r="F68" s="29">
        <v>2</v>
      </c>
      <c r="G68" s="63">
        <v>2</v>
      </c>
      <c r="H68" s="12">
        <f>COUNTIF('Stundenplan IWT'!$B$6:$J$64,B68)</f>
        <v>0</v>
      </c>
      <c r="I68" s="161" t="s">
        <v>1</v>
      </c>
      <c r="J68" s="161"/>
      <c r="K68" s="162"/>
      <c r="L68" s="12"/>
      <c r="M68" s="11"/>
      <c r="N68" s="63"/>
      <c r="O68" s="12"/>
      <c r="P68" s="8"/>
      <c r="Q68" s="13"/>
      <c r="R68" s="13"/>
      <c r="S68" s="13"/>
    </row>
    <row r="69" spans="1:20" s="30" customFormat="1" ht="25.15" hidden="1" customHeight="1" x14ac:dyDescent="0.25">
      <c r="A69" s="71" t="s">
        <v>64</v>
      </c>
      <c r="B69" s="28" t="s">
        <v>79</v>
      </c>
      <c r="C69" s="122" t="s">
        <v>189</v>
      </c>
      <c r="D69" s="12">
        <v>2</v>
      </c>
      <c r="E69" s="12">
        <v>4</v>
      </c>
      <c r="F69" s="32">
        <v>4</v>
      </c>
      <c r="G69" s="73">
        <v>4</v>
      </c>
      <c r="H69" s="12">
        <f>COUNTIF('Stundenplan IWT'!$B$6:$J$64,B69)</f>
        <v>0</v>
      </c>
      <c r="I69" s="161" t="s">
        <v>1</v>
      </c>
      <c r="J69" s="161"/>
      <c r="K69" s="159"/>
      <c r="L69" s="14"/>
      <c r="M69" s="33"/>
      <c r="N69" s="73"/>
      <c r="O69" s="14"/>
      <c r="P69" s="241"/>
      <c r="Q69" s="13"/>
      <c r="R69" s="13"/>
      <c r="S69" s="13"/>
    </row>
    <row r="70" spans="1:20" s="30" customFormat="1" ht="25.15" hidden="1" customHeight="1" x14ac:dyDescent="0.25">
      <c r="A70" s="71" t="s">
        <v>79</v>
      </c>
      <c r="B70" s="28" t="s">
        <v>75</v>
      </c>
      <c r="C70" s="122" t="s">
        <v>190</v>
      </c>
      <c r="D70" s="14">
        <v>2</v>
      </c>
      <c r="E70" s="14">
        <v>2</v>
      </c>
      <c r="F70" s="29">
        <v>4</v>
      </c>
      <c r="G70" s="63">
        <v>4</v>
      </c>
      <c r="H70" s="12">
        <f>COUNTIF('Stundenplan IWT'!$B$6:$J$64,B70)</f>
        <v>0</v>
      </c>
      <c r="I70" s="163" t="s">
        <v>140</v>
      </c>
      <c r="J70" s="163"/>
      <c r="K70" s="164"/>
      <c r="L70" s="12">
        <v>3</v>
      </c>
      <c r="M70" s="11"/>
      <c r="N70" s="63"/>
      <c r="O70" s="12"/>
      <c r="P70" s="8"/>
      <c r="Q70" s="13"/>
      <c r="R70" s="13"/>
      <c r="S70" s="13"/>
    </row>
    <row r="71" spans="1:20" s="30" customFormat="1" ht="25.15" customHeight="1" collapsed="1" x14ac:dyDescent="0.25">
      <c r="A71" s="71" t="s">
        <v>191</v>
      </c>
      <c r="B71" s="28" t="s">
        <v>76</v>
      </c>
      <c r="C71" s="122" t="s">
        <v>192</v>
      </c>
      <c r="D71" s="14">
        <v>4</v>
      </c>
      <c r="E71" s="14">
        <v>5</v>
      </c>
      <c r="F71" s="29">
        <v>4</v>
      </c>
      <c r="G71" s="63">
        <v>4</v>
      </c>
      <c r="H71" s="12">
        <f>COUNTIF('Stundenplan IWT'!$B$6:$J$64,B71)</f>
        <v>4</v>
      </c>
      <c r="I71" s="161" t="s">
        <v>1</v>
      </c>
      <c r="J71" s="232" t="s">
        <v>392</v>
      </c>
      <c r="K71" s="161" t="s">
        <v>1</v>
      </c>
      <c r="L71" s="12">
        <v>1</v>
      </c>
      <c r="M71" s="11">
        <v>4</v>
      </c>
      <c r="N71" s="63">
        <v>4</v>
      </c>
      <c r="O71" s="126">
        <f>COUNTIF('Stundenplan IWT'!$A$6:$G$84,B71)</f>
        <v>4</v>
      </c>
      <c r="P71" s="126"/>
      <c r="Q71" s="13"/>
      <c r="R71" s="13"/>
      <c r="S71" s="13" t="s">
        <v>348</v>
      </c>
      <c r="T71" s="30" t="s">
        <v>311</v>
      </c>
    </row>
    <row r="72" spans="1:20" s="30" customFormat="1" ht="92.25" hidden="1" customHeight="1" outlineLevel="1" x14ac:dyDescent="0.25">
      <c r="A72" s="71"/>
      <c r="B72" s="28"/>
      <c r="C72" s="145" t="s">
        <v>258</v>
      </c>
      <c r="D72" s="12"/>
      <c r="E72" s="12"/>
      <c r="F72" s="29"/>
      <c r="G72" s="63"/>
      <c r="H72" s="12">
        <f>COUNTIF('Stundenplan IWT'!$B$6:$J$64,B72)</f>
        <v>0</v>
      </c>
      <c r="I72" s="162"/>
      <c r="J72" s="232" t="s">
        <v>392</v>
      </c>
      <c r="K72" s="162"/>
      <c r="L72" s="12"/>
      <c r="M72" s="11"/>
      <c r="N72" s="63"/>
      <c r="O72" s="126">
        <f>COUNTIF('Stundenplan IWT'!$B$6:$G$64,B72)</f>
        <v>0</v>
      </c>
      <c r="P72" s="126"/>
      <c r="Q72" s="13"/>
      <c r="R72" s="13"/>
      <c r="S72" s="13"/>
    </row>
    <row r="73" spans="1:20" s="30" customFormat="1" ht="25.15" hidden="1" customHeight="1" x14ac:dyDescent="0.25">
      <c r="A73" s="71" t="s">
        <v>81</v>
      </c>
      <c r="B73" s="28" t="s">
        <v>83</v>
      </c>
      <c r="C73" s="122" t="s">
        <v>108</v>
      </c>
      <c r="D73" s="12">
        <v>2</v>
      </c>
      <c r="E73" s="12">
        <v>2</v>
      </c>
      <c r="F73" s="32">
        <v>2</v>
      </c>
      <c r="G73" s="73">
        <v>2</v>
      </c>
      <c r="H73" s="12">
        <f>COUNTIF('Stundenplan IWT'!$B$6:$J$64,B73)</f>
        <v>2</v>
      </c>
      <c r="I73" s="163" t="s">
        <v>140</v>
      </c>
      <c r="J73" s="232" t="s">
        <v>392</v>
      </c>
      <c r="K73" s="163"/>
      <c r="L73" s="14"/>
      <c r="M73" s="33"/>
      <c r="N73" s="73"/>
      <c r="O73" s="126"/>
      <c r="P73" s="126"/>
      <c r="Q73" s="13"/>
      <c r="R73" s="13"/>
      <c r="S73" s="13"/>
    </row>
    <row r="74" spans="1:20" s="30" customFormat="1" ht="25.15" hidden="1" customHeight="1" x14ac:dyDescent="0.25">
      <c r="A74" s="71" t="s">
        <v>193</v>
      </c>
      <c r="B74" s="28" t="s">
        <v>81</v>
      </c>
      <c r="C74" s="122" t="s">
        <v>194</v>
      </c>
      <c r="D74" s="12">
        <v>2</v>
      </c>
      <c r="E74" s="12">
        <v>2</v>
      </c>
      <c r="F74" s="29">
        <v>3</v>
      </c>
      <c r="G74" s="63">
        <v>3</v>
      </c>
      <c r="H74" s="12">
        <f>COUNTIF('Stundenplan IWT'!$B$6:$J$64,B74)</f>
        <v>0</v>
      </c>
      <c r="I74" s="163" t="s">
        <v>140</v>
      </c>
      <c r="J74" s="232" t="s">
        <v>392</v>
      </c>
      <c r="K74" s="163"/>
      <c r="L74" s="12">
        <v>1</v>
      </c>
      <c r="M74" s="11"/>
      <c r="N74" s="63"/>
      <c r="O74" s="126">
        <f>COUNTIF('Stundenplan IWT'!$B$6:$G$64,B74)</f>
        <v>0</v>
      </c>
      <c r="P74" s="126"/>
      <c r="Q74" s="13"/>
      <c r="R74" s="13"/>
      <c r="S74" s="13"/>
    </row>
    <row r="75" spans="1:20" s="30" customFormat="1" ht="25.15" hidden="1" customHeight="1" x14ac:dyDescent="0.25">
      <c r="A75" s="27" t="s">
        <v>82</v>
      </c>
      <c r="B75" s="28" t="s">
        <v>82</v>
      </c>
      <c r="C75" s="122" t="s">
        <v>195</v>
      </c>
      <c r="D75" s="12">
        <v>2</v>
      </c>
      <c r="E75" s="12">
        <v>2</v>
      </c>
      <c r="F75" s="32">
        <v>3</v>
      </c>
      <c r="G75" s="73">
        <v>3</v>
      </c>
      <c r="H75" s="12">
        <f>COUNTIF('Stundenplan IWT'!$B$6:$J$64,B75)</f>
        <v>0</v>
      </c>
      <c r="I75" s="163" t="s">
        <v>140</v>
      </c>
      <c r="J75" s="232" t="s">
        <v>392</v>
      </c>
      <c r="K75" s="163"/>
      <c r="L75" s="14"/>
      <c r="M75" s="33"/>
      <c r="N75" s="73"/>
      <c r="O75" s="126">
        <f>COUNTIF('Stundenplan IWT'!$B$6:$G$64,B75)</f>
        <v>0</v>
      </c>
      <c r="P75" s="126"/>
      <c r="Q75" s="13"/>
      <c r="R75" s="13"/>
      <c r="S75" s="13"/>
    </row>
    <row r="76" spans="1:20" s="30" customFormat="1" ht="25.15" hidden="1" customHeight="1" x14ac:dyDescent="0.25">
      <c r="A76" s="71" t="s">
        <v>80</v>
      </c>
      <c r="B76" s="28" t="s">
        <v>84</v>
      </c>
      <c r="C76" s="122" t="s">
        <v>196</v>
      </c>
      <c r="D76" s="12">
        <v>2</v>
      </c>
      <c r="E76" s="12">
        <v>3</v>
      </c>
      <c r="F76" s="29">
        <v>2</v>
      </c>
      <c r="G76" s="63">
        <v>2</v>
      </c>
      <c r="H76" s="12">
        <f>COUNTIF('Stundenplan IWT'!$B$6:$J$64,B76)</f>
        <v>0</v>
      </c>
      <c r="I76" s="161" t="s">
        <v>1</v>
      </c>
      <c r="J76" s="232" t="s">
        <v>392</v>
      </c>
      <c r="K76" s="161"/>
      <c r="L76" s="12"/>
      <c r="M76" s="11"/>
      <c r="N76" s="63"/>
      <c r="O76" s="126">
        <f>COUNTIF('Stundenplan IWT'!$B$6:$G$64,B76)</f>
        <v>0</v>
      </c>
      <c r="P76" s="126"/>
      <c r="Q76" s="13"/>
      <c r="R76" s="13"/>
      <c r="S76" s="13"/>
    </row>
    <row r="77" spans="1:20" s="30" customFormat="1" ht="25.15" customHeight="1" x14ac:dyDescent="0.25">
      <c r="A77" s="71"/>
      <c r="B77" s="28" t="s">
        <v>293</v>
      </c>
      <c r="C77" s="122" t="s">
        <v>393</v>
      </c>
      <c r="D77" s="12">
        <v>0</v>
      </c>
      <c r="E77" s="12">
        <v>1</v>
      </c>
      <c r="F77" s="29">
        <v>0</v>
      </c>
      <c r="G77" s="63">
        <v>0</v>
      </c>
      <c r="H77" s="12">
        <f>COUNTIF('Stundenplan IWT'!$B$6:$J$64,B77)</f>
        <v>1</v>
      </c>
      <c r="I77" s="161" t="s">
        <v>1</v>
      </c>
      <c r="J77" s="232" t="s">
        <v>392</v>
      </c>
      <c r="K77" s="165" t="s">
        <v>140</v>
      </c>
      <c r="L77" s="12"/>
      <c r="M77" s="11">
        <v>1</v>
      </c>
      <c r="N77" s="63">
        <v>1</v>
      </c>
      <c r="O77" s="126">
        <f>COUNTIF('Stundenplan IWT'!$A$6:$G$84,B77)</f>
        <v>1</v>
      </c>
      <c r="P77" s="126"/>
      <c r="Q77" s="13"/>
      <c r="R77" s="13"/>
      <c r="S77" s="13"/>
      <c r="T77" s="30" t="s">
        <v>312</v>
      </c>
    </row>
    <row r="78" spans="1:20" s="30" customFormat="1" ht="25.15" customHeight="1" collapsed="1" x14ac:dyDescent="0.25">
      <c r="A78" s="71" t="s">
        <v>74</v>
      </c>
      <c r="B78" s="28" t="s">
        <v>80</v>
      </c>
      <c r="C78" s="122" t="s">
        <v>198</v>
      </c>
      <c r="D78" s="12">
        <v>5</v>
      </c>
      <c r="E78" s="12">
        <v>3</v>
      </c>
      <c r="F78" s="29">
        <v>5</v>
      </c>
      <c r="G78" s="63">
        <v>5</v>
      </c>
      <c r="H78" s="12">
        <f>COUNTIF('Stundenplan IWT'!$B$6:$J$64,B78)</f>
        <v>4</v>
      </c>
      <c r="I78" s="165" t="s">
        <v>140</v>
      </c>
      <c r="J78" s="232" t="s">
        <v>392</v>
      </c>
      <c r="K78" s="165" t="s">
        <v>140</v>
      </c>
      <c r="L78" s="12">
        <v>3</v>
      </c>
      <c r="M78" s="11">
        <v>4</v>
      </c>
      <c r="N78" s="63">
        <v>4</v>
      </c>
      <c r="O78" s="126">
        <f>COUNTIF('Stundenplan IWT'!$A$6:$G$84,B78)</f>
        <v>4</v>
      </c>
      <c r="P78" s="126"/>
      <c r="Q78" s="13"/>
      <c r="R78" s="13"/>
      <c r="S78" s="13"/>
      <c r="T78" s="30" t="s">
        <v>314</v>
      </c>
    </row>
    <row r="79" spans="1:20" s="30" customFormat="1" ht="92.25" hidden="1" customHeight="1" outlineLevel="1" x14ac:dyDescent="0.25">
      <c r="A79" s="71"/>
      <c r="B79" s="28"/>
      <c r="C79" s="145" t="s">
        <v>259</v>
      </c>
      <c r="D79" s="12"/>
      <c r="E79" s="12"/>
      <c r="F79" s="29"/>
      <c r="G79" s="63"/>
      <c r="H79" s="12">
        <f>COUNTIF('Stundenplan IWT'!$B$6:$J$64,B79)</f>
        <v>0</v>
      </c>
      <c r="I79" s="146"/>
      <c r="J79" s="232" t="s">
        <v>392</v>
      </c>
      <c r="K79" s="146"/>
      <c r="L79" s="12"/>
      <c r="M79" s="11"/>
      <c r="N79" s="63"/>
      <c r="O79" s="126">
        <f>COUNTIF('Stundenplan IWT'!$B$6:$G$64,B79)</f>
        <v>0</v>
      </c>
      <c r="P79" s="126"/>
      <c r="Q79" s="13"/>
      <c r="R79" s="13"/>
      <c r="S79" s="13"/>
    </row>
    <row r="80" spans="1:20" s="30" customFormat="1" ht="25.15" hidden="1" customHeight="1" x14ac:dyDescent="0.25">
      <c r="A80" s="71" t="s">
        <v>199</v>
      </c>
      <c r="B80" s="28" t="s">
        <v>74</v>
      </c>
      <c r="C80" s="122" t="s">
        <v>200</v>
      </c>
      <c r="D80" s="12">
        <v>2</v>
      </c>
      <c r="E80" s="12">
        <v>2</v>
      </c>
      <c r="F80" s="32">
        <v>3</v>
      </c>
      <c r="G80" s="73">
        <v>3</v>
      </c>
      <c r="H80" s="12">
        <f>COUNTIF('Stundenplan IWT'!$B$6:$J$64,B80)</f>
        <v>0</v>
      </c>
      <c r="I80" s="143" t="s">
        <v>0</v>
      </c>
      <c r="J80" s="232" t="s">
        <v>392</v>
      </c>
      <c r="K80" s="147"/>
      <c r="L80" s="14">
        <v>2</v>
      </c>
      <c r="M80" s="33"/>
      <c r="N80" s="73"/>
      <c r="O80" s="126">
        <f>COUNTIF('Stundenplan IWT'!$B$6:$G$64,B80)</f>
        <v>0</v>
      </c>
      <c r="P80" s="126"/>
      <c r="Q80" s="13"/>
      <c r="R80" s="13"/>
      <c r="S80" s="13"/>
    </row>
    <row r="81" spans="1:20" s="30" customFormat="1" ht="25.15" hidden="1" customHeight="1" x14ac:dyDescent="0.25">
      <c r="A81" s="71" t="s">
        <v>67</v>
      </c>
      <c r="B81" s="28" t="s">
        <v>109</v>
      </c>
      <c r="C81" s="122" t="s">
        <v>201</v>
      </c>
      <c r="D81" s="12">
        <v>2</v>
      </c>
      <c r="E81" s="12">
        <v>2</v>
      </c>
      <c r="F81" s="32">
        <v>2</v>
      </c>
      <c r="G81" s="73">
        <v>2</v>
      </c>
      <c r="H81" s="12">
        <f>COUNTIF('Stundenplan IWT'!$B$6:$J$64,B81)</f>
        <v>0</v>
      </c>
      <c r="I81" s="161" t="s">
        <v>1</v>
      </c>
      <c r="J81" s="232" t="s">
        <v>392</v>
      </c>
      <c r="K81" s="166"/>
      <c r="L81" s="14"/>
      <c r="M81" s="33"/>
      <c r="N81" s="73"/>
      <c r="O81" s="126">
        <f>COUNTIF('Stundenplan IWT'!$B$6:$G$64,B81)</f>
        <v>0</v>
      </c>
      <c r="P81" s="126"/>
      <c r="Q81" s="13"/>
      <c r="R81" s="13"/>
      <c r="S81" s="13"/>
    </row>
    <row r="82" spans="1:20" s="30" customFormat="1" ht="25.15" hidden="1" customHeight="1" x14ac:dyDescent="0.25">
      <c r="A82" s="71" t="s">
        <v>70</v>
      </c>
      <c r="B82" s="28" t="s">
        <v>58</v>
      </c>
      <c r="C82" s="122" t="s">
        <v>111</v>
      </c>
      <c r="D82" s="14">
        <v>1</v>
      </c>
      <c r="E82" s="14">
        <v>1</v>
      </c>
      <c r="F82" s="29">
        <v>2</v>
      </c>
      <c r="G82" s="63">
        <v>2</v>
      </c>
      <c r="H82" s="12">
        <f>COUNTIF('Stundenplan IWT'!$B$6:$J$64,B82)</f>
        <v>0</v>
      </c>
      <c r="I82" s="148" t="s">
        <v>133</v>
      </c>
      <c r="J82" s="232" t="s">
        <v>392</v>
      </c>
      <c r="K82" s="149"/>
      <c r="L82" s="12">
        <v>1</v>
      </c>
      <c r="M82" s="11"/>
      <c r="N82" s="63"/>
      <c r="O82" s="126">
        <f>COUNTIF('Stundenplan IWT'!$B$6:$G$64,B82)</f>
        <v>0</v>
      </c>
      <c r="P82" s="126"/>
      <c r="Q82" s="13"/>
      <c r="R82" s="13"/>
      <c r="S82" s="13"/>
    </row>
    <row r="83" spans="1:20" s="30" customFormat="1" ht="25.15" hidden="1" customHeight="1" x14ac:dyDescent="0.25">
      <c r="A83" s="71" t="s">
        <v>72</v>
      </c>
      <c r="B83" s="28" t="s">
        <v>110</v>
      </c>
      <c r="C83" s="122" t="s">
        <v>112</v>
      </c>
      <c r="D83" s="14">
        <v>1</v>
      </c>
      <c r="E83" s="14">
        <v>1</v>
      </c>
      <c r="F83" s="32">
        <v>1</v>
      </c>
      <c r="G83" s="73">
        <v>1</v>
      </c>
      <c r="H83" s="12">
        <f>COUNTIF('Stundenplan IWT'!$B$6:$J$64,B83)</f>
        <v>0</v>
      </c>
      <c r="I83" s="148" t="s">
        <v>133</v>
      </c>
      <c r="J83" s="232" t="s">
        <v>392</v>
      </c>
      <c r="K83" s="149"/>
      <c r="L83" s="14">
        <v>1</v>
      </c>
      <c r="M83" s="33"/>
      <c r="N83" s="73"/>
      <c r="O83" s="126">
        <f>COUNTIF('Stundenplan IWT'!$B$6:$G$64,B83)</f>
        <v>0</v>
      </c>
      <c r="P83" s="126"/>
      <c r="Q83" s="13"/>
      <c r="R83" s="13"/>
      <c r="S83" s="13"/>
    </row>
    <row r="84" spans="1:20" s="30" customFormat="1" ht="25.15" hidden="1" customHeight="1" x14ac:dyDescent="0.25">
      <c r="A84" s="71" t="s">
        <v>73</v>
      </c>
      <c r="B84" s="28" t="s">
        <v>67</v>
      </c>
      <c r="C84" s="122" t="s">
        <v>202</v>
      </c>
      <c r="D84" s="14">
        <v>2</v>
      </c>
      <c r="E84" s="14">
        <v>2</v>
      </c>
      <c r="F84" s="32">
        <v>4</v>
      </c>
      <c r="G84" s="73">
        <v>4</v>
      </c>
      <c r="H84" s="12">
        <f>COUNTIF('Stundenplan IWT'!$B$6:$J$64,B84)</f>
        <v>0</v>
      </c>
      <c r="I84" s="148" t="s">
        <v>133</v>
      </c>
      <c r="J84" s="232" t="s">
        <v>392</v>
      </c>
      <c r="K84" s="149"/>
      <c r="L84" s="14">
        <v>3</v>
      </c>
      <c r="M84" s="33"/>
      <c r="N84" s="73"/>
      <c r="O84" s="126">
        <f>COUNTIF('Stundenplan IWT'!$B$6:$G$64,B84)</f>
        <v>0</v>
      </c>
      <c r="P84" s="126"/>
      <c r="Q84" s="13"/>
      <c r="R84" s="13"/>
      <c r="S84" s="13"/>
    </row>
    <row r="85" spans="1:20" s="30" customFormat="1" ht="25.15" hidden="1" customHeight="1" x14ac:dyDescent="0.25">
      <c r="A85" s="71" t="s">
        <v>113</v>
      </c>
      <c r="B85" s="28" t="s">
        <v>70</v>
      </c>
      <c r="C85" s="122" t="s">
        <v>203</v>
      </c>
      <c r="D85" s="14">
        <v>1</v>
      </c>
      <c r="E85" s="14">
        <v>0</v>
      </c>
      <c r="F85" s="29">
        <v>2</v>
      </c>
      <c r="G85" s="63">
        <v>2</v>
      </c>
      <c r="H85" s="12">
        <f>COUNTIF('Stundenplan IWT'!$B$6:$J$64,B85)</f>
        <v>0</v>
      </c>
      <c r="I85" s="148" t="s">
        <v>260</v>
      </c>
      <c r="J85" s="232" t="s">
        <v>392</v>
      </c>
      <c r="K85" s="149"/>
      <c r="L85" s="12">
        <v>1</v>
      </c>
      <c r="M85" s="11"/>
      <c r="N85" s="63"/>
      <c r="O85" s="126">
        <f>COUNTIF('Stundenplan IWT'!$B$6:$G$64,B85)</f>
        <v>0</v>
      </c>
      <c r="P85" s="126"/>
      <c r="Q85" s="13"/>
      <c r="R85" s="13"/>
      <c r="S85" s="13"/>
    </row>
    <row r="86" spans="1:20" s="30" customFormat="1" ht="25.15" hidden="1" customHeight="1" x14ac:dyDescent="0.25">
      <c r="A86" s="71" t="s">
        <v>77</v>
      </c>
      <c r="B86" s="28" t="s">
        <v>72</v>
      </c>
      <c r="C86" s="122" t="s">
        <v>204</v>
      </c>
      <c r="D86" s="14">
        <v>2</v>
      </c>
      <c r="E86" s="14">
        <v>2</v>
      </c>
      <c r="F86" s="32">
        <v>3</v>
      </c>
      <c r="G86" s="73">
        <v>3</v>
      </c>
      <c r="H86" s="12">
        <f>COUNTIF('Stundenplan IWT'!$B$6:$J$64,B86)</f>
        <v>0</v>
      </c>
      <c r="I86" s="165" t="s">
        <v>140</v>
      </c>
      <c r="J86" s="232" t="s">
        <v>392</v>
      </c>
      <c r="K86" s="167"/>
      <c r="L86" s="14">
        <v>1</v>
      </c>
      <c r="M86" s="33"/>
      <c r="N86" s="73"/>
      <c r="O86" s="126">
        <f>COUNTIF('Stundenplan IWT'!$B$6:$G$64,B86)</f>
        <v>0</v>
      </c>
      <c r="P86" s="126"/>
      <c r="Q86" s="13"/>
      <c r="R86" s="13"/>
      <c r="S86" s="13"/>
    </row>
    <row r="87" spans="1:20" s="30" customFormat="1" ht="25.15" customHeight="1" collapsed="1" x14ac:dyDescent="0.25">
      <c r="A87" s="71" t="s">
        <v>205</v>
      </c>
      <c r="B87" s="28" t="s">
        <v>73</v>
      </c>
      <c r="C87" s="122" t="s">
        <v>206</v>
      </c>
      <c r="D87" s="14">
        <v>4</v>
      </c>
      <c r="E87" s="14">
        <v>6</v>
      </c>
      <c r="F87" s="32">
        <v>4</v>
      </c>
      <c r="G87" s="73">
        <v>4</v>
      </c>
      <c r="H87" s="12">
        <f>COUNTIF('Stundenplan IWT'!$B$6:$J$64,B87)</f>
        <v>4</v>
      </c>
      <c r="I87" s="168" t="s">
        <v>137</v>
      </c>
      <c r="J87" s="233" t="s">
        <v>405</v>
      </c>
      <c r="K87" s="152" t="s">
        <v>181</v>
      </c>
      <c r="L87" s="14">
        <v>4</v>
      </c>
      <c r="M87" s="33">
        <v>4</v>
      </c>
      <c r="N87" s="73">
        <v>4</v>
      </c>
      <c r="O87" s="126">
        <f>COUNTIF('Stundenplan IWT'!$A$6:$G$84,B87)</f>
        <v>4</v>
      </c>
      <c r="P87" s="126"/>
      <c r="Q87" s="13"/>
      <c r="R87" s="13"/>
      <c r="S87" s="13"/>
    </row>
    <row r="88" spans="1:20" s="30" customFormat="1" ht="51" hidden="1" customHeight="1" outlineLevel="1" x14ac:dyDescent="0.25">
      <c r="A88" s="71"/>
      <c r="B88" s="175"/>
      <c r="C88" s="145" t="s">
        <v>261</v>
      </c>
      <c r="D88" s="12"/>
      <c r="E88" s="12"/>
      <c r="F88" s="29"/>
      <c r="G88" s="63"/>
      <c r="H88" s="12">
        <f>COUNTIF('Stundenplan IWT'!$B$6:$J$64,B88)</f>
        <v>0</v>
      </c>
      <c r="I88" s="162"/>
      <c r="J88" s="233" t="s">
        <v>405</v>
      </c>
      <c r="K88" s="152" t="s">
        <v>181</v>
      </c>
      <c r="L88" s="12"/>
      <c r="M88" s="11"/>
      <c r="N88" s="63"/>
      <c r="O88" s="126">
        <f>COUNTIF('Stundenplan IWT'!$B$6:$G$64,B88)</f>
        <v>0</v>
      </c>
      <c r="P88" s="126"/>
      <c r="Q88" s="13"/>
      <c r="R88" s="13"/>
      <c r="S88" s="13"/>
    </row>
    <row r="89" spans="1:20" s="30" customFormat="1" ht="25.15" customHeight="1" x14ac:dyDescent="0.25">
      <c r="A89" s="74" t="s">
        <v>262</v>
      </c>
      <c r="B89" s="28" t="s">
        <v>292</v>
      </c>
      <c r="C89" s="122" t="s">
        <v>207</v>
      </c>
      <c r="D89" s="14">
        <v>4</v>
      </c>
      <c r="E89" s="14">
        <v>4</v>
      </c>
      <c r="F89" s="32">
        <v>4</v>
      </c>
      <c r="G89" s="73">
        <v>4</v>
      </c>
      <c r="H89" s="12">
        <f>COUNTIF('Stundenplan IWT'!$B$6:$J$64,B89)</f>
        <v>2</v>
      </c>
      <c r="I89" s="168" t="s">
        <v>136</v>
      </c>
      <c r="J89" s="233" t="s">
        <v>405</v>
      </c>
      <c r="K89" s="152" t="s">
        <v>181</v>
      </c>
      <c r="L89" s="14"/>
      <c r="M89" s="33">
        <v>2</v>
      </c>
      <c r="N89" s="73">
        <v>2</v>
      </c>
      <c r="O89" s="126">
        <f>COUNTIF('Stundenplan IWT'!$A$6:$G$84,B89)</f>
        <v>2</v>
      </c>
      <c r="P89" s="126"/>
      <c r="Q89" s="13"/>
      <c r="R89" s="13"/>
      <c r="S89" s="13"/>
    </row>
    <row r="90" spans="1:20" s="30" customFormat="1" ht="12.75" x14ac:dyDescent="0.25">
      <c r="A90" s="251" t="s">
        <v>208</v>
      </c>
      <c r="B90" s="251"/>
      <c r="C90" s="251"/>
      <c r="D90" s="12">
        <f>SUM(D62:D89)</f>
        <v>56</v>
      </c>
      <c r="E90" s="12">
        <f>SUM(E62:E89)</f>
        <v>67</v>
      </c>
      <c r="F90" s="29">
        <f>SUM(F62:F89)</f>
        <v>81</v>
      </c>
      <c r="G90" s="63">
        <f>SUM(G62:G89)</f>
        <v>81</v>
      </c>
      <c r="H90" s="12">
        <f>SUM(H62:H89)</f>
        <v>17</v>
      </c>
      <c r="I90" s="162"/>
      <c r="J90" s="238"/>
      <c r="K90" s="162"/>
      <c r="L90" s="12">
        <f>SUM(L62:L89)</f>
        <v>21</v>
      </c>
      <c r="M90" s="11">
        <f>SUM(M62:M89)</f>
        <v>15</v>
      </c>
      <c r="N90" s="63">
        <f>SUM(N62:N89)</f>
        <v>15</v>
      </c>
      <c r="O90" s="12">
        <f>SUM(O62:O89)</f>
        <v>15</v>
      </c>
      <c r="P90" s="8"/>
      <c r="Q90" s="13"/>
      <c r="R90" s="13"/>
      <c r="S90" s="13"/>
    </row>
    <row r="91" spans="1:20" s="30" customFormat="1" ht="12.75" x14ac:dyDescent="0.25">
      <c r="A91" s="155"/>
      <c r="B91" s="26"/>
      <c r="C91" s="26"/>
      <c r="D91" s="155"/>
      <c r="E91" s="155"/>
      <c r="F91" s="156"/>
      <c r="G91" s="156"/>
      <c r="H91" s="156"/>
      <c r="I91" s="157"/>
      <c r="J91" s="157"/>
      <c r="K91" s="157"/>
      <c r="L91" s="156"/>
      <c r="M91" s="156"/>
      <c r="N91" s="156"/>
      <c r="O91" s="156"/>
      <c r="P91" s="13"/>
      <c r="Q91" s="13"/>
      <c r="R91" s="13"/>
      <c r="S91" s="13"/>
    </row>
    <row r="92" spans="1:20" s="15" customFormat="1" ht="12.75" customHeight="1" x14ac:dyDescent="0.25">
      <c r="A92" s="253" t="s">
        <v>209</v>
      </c>
      <c r="B92" s="253"/>
      <c r="C92" s="253"/>
      <c r="D92" s="253"/>
      <c r="E92" s="253"/>
      <c r="F92" s="253"/>
      <c r="G92" s="253"/>
      <c r="H92" s="253"/>
      <c r="I92" s="253"/>
      <c r="J92" s="253"/>
      <c r="K92" s="253"/>
      <c r="L92" s="253"/>
      <c r="M92" s="253"/>
      <c r="N92" s="253"/>
      <c r="O92" s="253"/>
      <c r="P92" s="240"/>
      <c r="Q92" s="13"/>
      <c r="R92" s="8"/>
      <c r="S92" s="13"/>
      <c r="T92" s="30"/>
    </row>
    <row r="93" spans="1:20" s="30" customFormat="1" ht="25.15" customHeight="1" collapsed="1" x14ac:dyDescent="0.25">
      <c r="A93" s="27" t="s">
        <v>30</v>
      </c>
      <c r="B93" s="28" t="s">
        <v>30</v>
      </c>
      <c r="C93" s="122" t="s">
        <v>210</v>
      </c>
      <c r="D93" s="12">
        <v>2</v>
      </c>
      <c r="E93" s="12">
        <v>4</v>
      </c>
      <c r="F93" s="29">
        <v>2</v>
      </c>
      <c r="G93" s="63">
        <v>2</v>
      </c>
      <c r="H93" s="12">
        <f>COUNTIF('Stundenplan IWT'!$B$6:$J$64,B93)</f>
        <v>2</v>
      </c>
      <c r="I93" s="181" t="s">
        <v>8</v>
      </c>
      <c r="J93" s="231" t="s">
        <v>353</v>
      </c>
      <c r="K93" s="170" t="s">
        <v>288</v>
      </c>
      <c r="L93" s="12"/>
      <c r="M93" s="11">
        <v>2</v>
      </c>
      <c r="N93" s="63">
        <v>2</v>
      </c>
      <c r="O93" s="126">
        <f>COUNTIF('Stundenplan IWT'!$A$6:$G$84,B93)</f>
        <v>2</v>
      </c>
      <c r="P93" s="126"/>
      <c r="Q93" s="13"/>
      <c r="R93" s="13"/>
      <c r="S93" s="13"/>
    </row>
    <row r="94" spans="1:20" s="30" customFormat="1" ht="63.75" hidden="1" outlineLevel="1" x14ac:dyDescent="0.25">
      <c r="A94" s="27"/>
      <c r="B94" s="28"/>
      <c r="C94" s="145" t="s">
        <v>263</v>
      </c>
      <c r="D94" s="12"/>
      <c r="E94" s="12"/>
      <c r="F94" s="29"/>
      <c r="G94" s="63"/>
      <c r="H94" s="12">
        <f>COUNTIF('Stundenplan IWT'!$B$6:$J$64,B94)</f>
        <v>0</v>
      </c>
      <c r="I94" s="169" t="s">
        <v>8</v>
      </c>
      <c r="J94" s="231" t="s">
        <v>353</v>
      </c>
      <c r="K94" s="170" t="s">
        <v>268</v>
      </c>
      <c r="L94" s="12"/>
      <c r="M94" s="11"/>
      <c r="N94" s="63"/>
      <c r="O94" s="126">
        <f>COUNTIF('Stundenplan IWT'!$B$6:$G$64,B94)</f>
        <v>0</v>
      </c>
      <c r="P94" s="126"/>
      <c r="Q94" s="13"/>
      <c r="R94" s="13"/>
      <c r="S94" s="13"/>
    </row>
    <row r="95" spans="1:20" s="30" customFormat="1" ht="25.15" customHeight="1" collapsed="1" x14ac:dyDescent="0.25">
      <c r="A95" s="27" t="s">
        <v>18</v>
      </c>
      <c r="B95" s="28" t="s">
        <v>18</v>
      </c>
      <c r="C95" s="122" t="s">
        <v>114</v>
      </c>
      <c r="D95" s="12">
        <v>4</v>
      </c>
      <c r="E95" s="12">
        <v>4</v>
      </c>
      <c r="F95" s="29">
        <v>4</v>
      </c>
      <c r="G95" s="63">
        <v>4</v>
      </c>
      <c r="H95" s="12">
        <f>COUNTIF('Stundenplan IWT'!$B$6:$J$64,B95)</f>
        <v>2</v>
      </c>
      <c r="I95" s="181" t="s">
        <v>8</v>
      </c>
      <c r="J95" s="231" t="s">
        <v>353</v>
      </c>
      <c r="K95" s="170" t="s">
        <v>288</v>
      </c>
      <c r="L95" s="12"/>
      <c r="M95" s="11">
        <v>2</v>
      </c>
      <c r="N95" s="63">
        <v>2</v>
      </c>
      <c r="O95" s="126">
        <f>COUNTIF('Stundenplan IWT'!$A$6:$G$84,B95)</f>
        <v>2</v>
      </c>
      <c r="P95" s="126"/>
      <c r="Q95" s="13"/>
      <c r="R95" s="13"/>
      <c r="S95" s="13"/>
    </row>
    <row r="96" spans="1:20" s="30" customFormat="1" ht="38.25" hidden="1" outlineLevel="1" x14ac:dyDescent="0.25">
      <c r="A96" s="27"/>
      <c r="B96" s="28"/>
      <c r="C96" s="145" t="s">
        <v>264</v>
      </c>
      <c r="D96" s="12"/>
      <c r="E96" s="12"/>
      <c r="F96" s="29"/>
      <c r="G96" s="63"/>
      <c r="H96" s="12">
        <f>COUNTIF('Stundenplan IWT'!$B$6:$J$64,B96)</f>
        <v>0</v>
      </c>
      <c r="I96" s="146"/>
      <c r="J96" s="231" t="s">
        <v>353</v>
      </c>
      <c r="K96" s="170" t="s">
        <v>288</v>
      </c>
      <c r="L96" s="12"/>
      <c r="M96" s="11"/>
      <c r="N96" s="63"/>
      <c r="O96" s="126">
        <f>COUNTIF('Stundenplan IWT'!$B$6:$G$64,B96)</f>
        <v>0</v>
      </c>
      <c r="P96" s="126"/>
      <c r="Q96" s="13"/>
      <c r="R96" s="13"/>
      <c r="S96" s="13"/>
    </row>
    <row r="97" spans="1:20" s="30" customFormat="1" ht="25.15" hidden="1" customHeight="1" x14ac:dyDescent="0.25">
      <c r="A97" s="27" t="s">
        <v>36</v>
      </c>
      <c r="B97" s="28" t="s">
        <v>36</v>
      </c>
      <c r="C97" s="122" t="s">
        <v>211</v>
      </c>
      <c r="D97" s="12">
        <v>3</v>
      </c>
      <c r="E97" s="12">
        <v>4</v>
      </c>
      <c r="F97" s="29">
        <v>4</v>
      </c>
      <c r="G97" s="63">
        <v>4</v>
      </c>
      <c r="H97" s="12">
        <f>COUNTIF('Stundenplan IWT'!$B$6:$J$64,B97)</f>
        <v>0</v>
      </c>
      <c r="I97" s="124" t="s">
        <v>9</v>
      </c>
      <c r="J97" s="231" t="s">
        <v>353</v>
      </c>
      <c r="K97" s="170" t="s">
        <v>288</v>
      </c>
      <c r="L97" s="12"/>
      <c r="M97" s="11"/>
      <c r="N97" s="63"/>
      <c r="O97" s="126">
        <f>COUNTIF('Stundenplan IWT'!$B$6:$G$64,B97)</f>
        <v>0</v>
      </c>
      <c r="P97" s="126"/>
      <c r="Q97" s="13"/>
      <c r="R97" s="13"/>
      <c r="S97" s="13"/>
    </row>
    <row r="98" spans="1:20" s="30" customFormat="1" ht="25.15" customHeight="1" collapsed="1" x14ac:dyDescent="0.25">
      <c r="A98" s="27" t="s">
        <v>23</v>
      </c>
      <c r="B98" s="28" t="s">
        <v>23</v>
      </c>
      <c r="C98" s="122" t="s">
        <v>115</v>
      </c>
      <c r="D98" s="12">
        <v>4</v>
      </c>
      <c r="E98" s="12">
        <v>6</v>
      </c>
      <c r="F98" s="29">
        <v>4</v>
      </c>
      <c r="G98" s="63">
        <v>4</v>
      </c>
      <c r="H98" s="12">
        <f>COUNTIF('Stundenplan IWT'!$B$6:$J$64,B98)</f>
        <v>2</v>
      </c>
      <c r="I98" s="181" t="s">
        <v>8</v>
      </c>
      <c r="J98" s="231" t="s">
        <v>353</v>
      </c>
      <c r="K98" s="170" t="s">
        <v>288</v>
      </c>
      <c r="L98" s="12"/>
      <c r="M98" s="11">
        <v>2</v>
      </c>
      <c r="N98" s="63">
        <v>2</v>
      </c>
      <c r="O98" s="126">
        <f>COUNTIF('Stundenplan IWT'!$A$6:$G$84,B98)</f>
        <v>2</v>
      </c>
      <c r="P98" s="126"/>
      <c r="Q98" s="13"/>
      <c r="R98" s="13"/>
      <c r="S98" s="13"/>
    </row>
    <row r="99" spans="1:20" s="30" customFormat="1" ht="178.5" hidden="1" outlineLevel="1" x14ac:dyDescent="0.25">
      <c r="A99" s="27"/>
      <c r="B99" s="28"/>
      <c r="C99" s="145" t="s">
        <v>265</v>
      </c>
      <c r="D99" s="12"/>
      <c r="E99" s="12"/>
      <c r="F99" s="29"/>
      <c r="G99" s="63"/>
      <c r="H99" s="12">
        <f>COUNTIF('Stundenplan IWT'!$B$6:$J$64,B99)</f>
        <v>0</v>
      </c>
      <c r="I99" s="84"/>
      <c r="J99" s="231" t="s">
        <v>353</v>
      </c>
      <c r="K99" s="84"/>
      <c r="L99" s="12"/>
      <c r="M99" s="11"/>
      <c r="N99" s="63"/>
      <c r="O99" s="126">
        <f>COUNTIF('Stundenplan IWT'!$B$6:$G$64,B99)</f>
        <v>0</v>
      </c>
      <c r="P99" s="126"/>
      <c r="Q99" s="13"/>
      <c r="R99" s="13"/>
      <c r="S99" s="13"/>
    </row>
    <row r="100" spans="1:20" s="30" customFormat="1" ht="25.15" hidden="1" customHeight="1" x14ac:dyDescent="0.25">
      <c r="A100" s="27" t="s">
        <v>42</v>
      </c>
      <c r="B100" s="28" t="s">
        <v>42</v>
      </c>
      <c r="C100" s="122" t="s">
        <v>116</v>
      </c>
      <c r="D100" s="12">
        <v>1</v>
      </c>
      <c r="E100" s="12">
        <v>2</v>
      </c>
      <c r="F100" s="29">
        <v>2</v>
      </c>
      <c r="G100" s="63">
        <v>2</v>
      </c>
      <c r="H100" s="12">
        <f>COUNTIF('Stundenplan IWT'!$B$6:$J$64,B100)</f>
        <v>0</v>
      </c>
      <c r="I100" s="124" t="s">
        <v>9</v>
      </c>
      <c r="J100" s="231" t="s">
        <v>353</v>
      </c>
      <c r="K100" s="124"/>
      <c r="L100" s="12"/>
      <c r="M100" s="11"/>
      <c r="N100" s="63"/>
      <c r="O100" s="126">
        <f>COUNTIF('Stundenplan IWT'!$B$6:$G$64,B100)</f>
        <v>0</v>
      </c>
      <c r="P100" s="126"/>
      <c r="Q100" s="13"/>
      <c r="R100" s="13"/>
      <c r="S100" s="13"/>
    </row>
    <row r="101" spans="1:20" s="30" customFormat="1" ht="25.15" customHeight="1" collapsed="1" x14ac:dyDescent="0.25">
      <c r="A101" s="27" t="s">
        <v>45</v>
      </c>
      <c r="B101" s="28" t="s">
        <v>45</v>
      </c>
      <c r="C101" s="122" t="s">
        <v>117</v>
      </c>
      <c r="D101" s="12">
        <v>3</v>
      </c>
      <c r="E101" s="12">
        <v>5</v>
      </c>
      <c r="F101" s="29">
        <v>3</v>
      </c>
      <c r="G101" s="63">
        <v>3</v>
      </c>
      <c r="H101" s="12">
        <f>COUNTIF('Stundenplan IWT'!$B$6:$J$64,B101)</f>
        <v>2</v>
      </c>
      <c r="I101" s="124" t="s">
        <v>9</v>
      </c>
      <c r="J101" s="231" t="s">
        <v>353</v>
      </c>
      <c r="K101" s="124" t="s">
        <v>9</v>
      </c>
      <c r="L101" s="12"/>
      <c r="M101" s="11">
        <v>2</v>
      </c>
      <c r="N101" s="63">
        <v>2</v>
      </c>
      <c r="O101" s="126">
        <f>COUNTIF('Stundenplan IWT'!$A$6:$G$84,B101)</f>
        <v>2</v>
      </c>
      <c r="P101" s="126"/>
      <c r="Q101" s="13" t="s">
        <v>346</v>
      </c>
      <c r="R101" s="13" t="s">
        <v>347</v>
      </c>
      <c r="S101" s="13" t="s">
        <v>348</v>
      </c>
      <c r="T101" s="30" t="s">
        <v>310</v>
      </c>
    </row>
    <row r="102" spans="1:20" s="30" customFormat="1" ht="25.5" hidden="1" outlineLevel="1" x14ac:dyDescent="0.25">
      <c r="A102" s="27"/>
      <c r="B102" s="28"/>
      <c r="C102" s="145" t="s">
        <v>266</v>
      </c>
      <c r="D102" s="12"/>
      <c r="E102" s="12"/>
      <c r="F102" s="29"/>
      <c r="G102" s="63"/>
      <c r="H102" s="12">
        <f>COUNTIF('Stundenplan IWT'!$B$6:$J$64,B102)</f>
        <v>0</v>
      </c>
      <c r="I102" s="124" t="s">
        <v>9</v>
      </c>
      <c r="J102" s="231" t="s">
        <v>353</v>
      </c>
      <c r="K102" s="124" t="s">
        <v>9</v>
      </c>
      <c r="L102" s="12"/>
      <c r="M102" s="11"/>
      <c r="N102" s="63"/>
      <c r="O102" s="126">
        <f>COUNTIF('Stundenplan IWT'!$B$6:$G$64,B102)</f>
        <v>0</v>
      </c>
      <c r="P102" s="126"/>
      <c r="Q102" s="13"/>
      <c r="R102" s="13"/>
      <c r="S102" s="13"/>
    </row>
    <row r="103" spans="1:20" s="30" customFormat="1" ht="25.15" customHeight="1" collapsed="1" x14ac:dyDescent="0.25">
      <c r="A103" s="27" t="s">
        <v>37</v>
      </c>
      <c r="B103" s="28" t="s">
        <v>37</v>
      </c>
      <c r="C103" s="122" t="s">
        <v>212</v>
      </c>
      <c r="D103" s="12">
        <v>2</v>
      </c>
      <c r="E103" s="12">
        <v>2</v>
      </c>
      <c r="F103" s="29">
        <v>2</v>
      </c>
      <c r="G103" s="63">
        <v>2</v>
      </c>
      <c r="H103" s="12">
        <f>COUNTIF('Stundenplan IWT'!$B$6:$J$64,B103)</f>
        <v>3</v>
      </c>
      <c r="I103" s="124" t="s">
        <v>9</v>
      </c>
      <c r="J103" s="231" t="s">
        <v>353</v>
      </c>
      <c r="K103" s="124" t="s">
        <v>9</v>
      </c>
      <c r="L103" s="12"/>
      <c r="M103" s="11">
        <v>3</v>
      </c>
      <c r="N103" s="63">
        <v>3</v>
      </c>
      <c r="O103" s="126">
        <f>COUNTIF('Stundenplan IWT'!$A$6:$G$84,B103)</f>
        <v>3</v>
      </c>
      <c r="P103" s="200"/>
      <c r="Q103" s="13"/>
      <c r="R103" s="13"/>
      <c r="S103" s="13" t="s">
        <v>348</v>
      </c>
      <c r="T103" s="30" t="s">
        <v>310</v>
      </c>
    </row>
    <row r="104" spans="1:20" s="30" customFormat="1" ht="89.25" hidden="1" outlineLevel="1" x14ac:dyDescent="0.25">
      <c r="A104" s="27"/>
      <c r="B104" s="28"/>
      <c r="C104" s="145" t="s">
        <v>267</v>
      </c>
      <c r="D104" s="12"/>
      <c r="E104" s="12"/>
      <c r="F104" s="29"/>
      <c r="G104" s="63"/>
      <c r="H104" s="12">
        <f>COUNTIF('Stundenplan IWT'!$B$6:$J$64,B104)</f>
        <v>0</v>
      </c>
      <c r="I104" s="146"/>
      <c r="J104" s="231" t="s">
        <v>353</v>
      </c>
      <c r="K104" s="146"/>
      <c r="L104" s="12"/>
      <c r="M104" s="11"/>
      <c r="N104" s="63"/>
      <c r="O104" s="126">
        <f>COUNTIF('Stundenplan IWT'!$B$6:$G$64,B104)</f>
        <v>0</v>
      </c>
      <c r="P104" s="126"/>
      <c r="Q104" s="13"/>
      <c r="R104" s="13"/>
      <c r="S104" s="13"/>
    </row>
    <row r="105" spans="1:20" s="30" customFormat="1" ht="25.15" customHeight="1" collapsed="1" x14ac:dyDescent="0.25">
      <c r="A105" s="27" t="s">
        <v>40</v>
      </c>
      <c r="B105" s="28" t="s">
        <v>40</v>
      </c>
      <c r="C105" s="122" t="s">
        <v>213</v>
      </c>
      <c r="D105" s="12">
        <v>2</v>
      </c>
      <c r="E105" s="12">
        <v>2</v>
      </c>
      <c r="F105" s="29">
        <v>2</v>
      </c>
      <c r="G105" s="63">
        <v>2</v>
      </c>
      <c r="H105" s="12">
        <f>COUNTIF('Stundenplan IWT'!$B$6:$J$64,B105)</f>
        <v>2</v>
      </c>
      <c r="I105" s="170" t="s">
        <v>288</v>
      </c>
      <c r="J105" s="231" t="s">
        <v>353</v>
      </c>
      <c r="K105" s="170" t="s">
        <v>288</v>
      </c>
      <c r="L105" s="12">
        <v>2</v>
      </c>
      <c r="M105" s="11">
        <v>2</v>
      </c>
      <c r="N105" s="63">
        <v>2</v>
      </c>
      <c r="O105" s="126">
        <f>COUNTIF('Stundenplan IWT'!$A$6:$G$84,B105)</f>
        <v>2</v>
      </c>
      <c r="P105" s="126"/>
      <c r="Q105" s="13"/>
      <c r="R105" s="13"/>
      <c r="S105" s="13"/>
    </row>
    <row r="106" spans="1:20" s="30" customFormat="1" ht="51" hidden="1" outlineLevel="1" x14ac:dyDescent="0.25">
      <c r="A106" s="27"/>
      <c r="B106" s="28"/>
      <c r="C106" s="145" t="s">
        <v>269</v>
      </c>
      <c r="D106" s="12"/>
      <c r="E106" s="12"/>
      <c r="F106" s="29"/>
      <c r="G106" s="63"/>
      <c r="H106" s="12">
        <f>COUNTIF('Stundenplan IWT'!$B$6:$J$64,B106)</f>
        <v>0</v>
      </c>
      <c r="I106" s="146"/>
      <c r="J106" s="231" t="s">
        <v>353</v>
      </c>
      <c r="K106" s="146"/>
      <c r="L106" s="12"/>
      <c r="M106" s="11"/>
      <c r="N106" s="63"/>
      <c r="O106" s="126">
        <f>COUNTIF('Stundenplan IWT'!$B$6:$G$64,B106)</f>
        <v>0</v>
      </c>
      <c r="P106" s="126"/>
      <c r="Q106" s="13"/>
      <c r="R106" s="13"/>
      <c r="S106" s="13"/>
    </row>
    <row r="107" spans="1:20" s="30" customFormat="1" ht="25.15" customHeight="1" collapsed="1" x14ac:dyDescent="0.25">
      <c r="A107" s="27" t="s">
        <v>51</v>
      </c>
      <c r="B107" s="28" t="s">
        <v>51</v>
      </c>
      <c r="C107" s="122" t="s">
        <v>118</v>
      </c>
      <c r="D107" s="12">
        <v>2</v>
      </c>
      <c r="E107" s="12">
        <v>2</v>
      </c>
      <c r="F107" s="29">
        <v>2</v>
      </c>
      <c r="G107" s="63">
        <v>2</v>
      </c>
      <c r="H107" s="12">
        <f>COUNTIF('Stundenplan IWT'!$B$6:$J$64,B107)</f>
        <v>2</v>
      </c>
      <c r="I107" s="170" t="s">
        <v>288</v>
      </c>
      <c r="J107" s="231" t="s">
        <v>353</v>
      </c>
      <c r="K107" s="170" t="s">
        <v>288</v>
      </c>
      <c r="L107" s="12"/>
      <c r="M107" s="11">
        <v>2</v>
      </c>
      <c r="N107" s="63">
        <v>2</v>
      </c>
      <c r="O107" s="126">
        <f>COUNTIF('Stundenplan IWT'!$A$6:$G$84,B107)</f>
        <v>2</v>
      </c>
      <c r="P107" s="126"/>
      <c r="Q107" s="13"/>
      <c r="R107" s="13"/>
      <c r="S107" s="13"/>
    </row>
    <row r="108" spans="1:20" s="30" customFormat="1" ht="38.25" hidden="1" outlineLevel="1" x14ac:dyDescent="0.25">
      <c r="A108" s="27"/>
      <c r="B108" s="28"/>
      <c r="C108" s="145" t="s">
        <v>270</v>
      </c>
      <c r="D108" s="12"/>
      <c r="E108" s="12"/>
      <c r="F108" s="29"/>
      <c r="G108" s="63"/>
      <c r="H108" s="12">
        <f>COUNTIF('Stundenplan IWT'!$B$6:$J$64,B108)</f>
        <v>0</v>
      </c>
      <c r="I108" s="170" t="s">
        <v>288</v>
      </c>
      <c r="J108" s="231" t="s">
        <v>353</v>
      </c>
      <c r="K108" s="146"/>
      <c r="L108" s="12"/>
      <c r="M108" s="11"/>
      <c r="N108" s="63"/>
      <c r="O108" s="126">
        <f>COUNTIF('Stundenplan IWT'!$A$6:$G$84,B108)</f>
        <v>0</v>
      </c>
      <c r="P108" s="126"/>
      <c r="Q108" s="13"/>
      <c r="R108" s="13"/>
      <c r="S108" s="13"/>
    </row>
    <row r="109" spans="1:20" s="30" customFormat="1" ht="25.15" hidden="1" customHeight="1" x14ac:dyDescent="0.25">
      <c r="A109" s="27" t="s">
        <v>43</v>
      </c>
      <c r="B109" s="28" t="s">
        <v>43</v>
      </c>
      <c r="C109" s="122" t="s">
        <v>214</v>
      </c>
      <c r="D109" s="12">
        <v>1</v>
      </c>
      <c r="E109" s="12">
        <v>4</v>
      </c>
      <c r="F109" s="29">
        <v>2</v>
      </c>
      <c r="G109" s="63">
        <v>2</v>
      </c>
      <c r="H109" s="12">
        <f>COUNTIF('Stundenplan IWT'!$B$6:$J$64,B109)</f>
        <v>0</v>
      </c>
      <c r="I109" s="170" t="s">
        <v>288</v>
      </c>
      <c r="J109" s="231" t="s">
        <v>353</v>
      </c>
      <c r="K109" s="124"/>
      <c r="L109" s="12"/>
      <c r="M109" s="11"/>
      <c r="N109" s="63"/>
      <c r="O109" s="126">
        <f>COUNTIF('Stundenplan IWT'!$A$6:$G$84,B109)</f>
        <v>0</v>
      </c>
      <c r="P109" s="126"/>
      <c r="Q109" s="13"/>
      <c r="R109" s="13"/>
      <c r="S109" s="13"/>
    </row>
    <row r="110" spans="1:20" s="30" customFormat="1" ht="25.15" customHeight="1" x14ac:dyDescent="0.25">
      <c r="A110" s="27" t="s">
        <v>120</v>
      </c>
      <c r="B110" s="28" t="s">
        <v>47</v>
      </c>
      <c r="C110" s="122" t="s">
        <v>121</v>
      </c>
      <c r="D110" s="12">
        <v>0</v>
      </c>
      <c r="E110" s="12">
        <v>0</v>
      </c>
      <c r="F110" s="29">
        <v>0</v>
      </c>
      <c r="G110" s="63">
        <v>0</v>
      </c>
      <c r="H110" s="12">
        <f>COUNTIF('Stundenplan IWT'!$B$6:$J$64,B110)</f>
        <v>4</v>
      </c>
      <c r="I110" s="170" t="s">
        <v>288</v>
      </c>
      <c r="J110" s="231" t="s">
        <v>353</v>
      </c>
      <c r="K110" s="170" t="s">
        <v>288</v>
      </c>
      <c r="L110" s="12">
        <v>2</v>
      </c>
      <c r="M110" s="11">
        <v>2</v>
      </c>
      <c r="N110" s="63">
        <v>2</v>
      </c>
      <c r="O110" s="126">
        <v>2</v>
      </c>
      <c r="P110" s="126"/>
      <c r="Q110" s="13"/>
      <c r="R110" s="13"/>
      <c r="S110" s="13"/>
    </row>
    <row r="111" spans="1:20" s="30" customFormat="1" ht="12.75" x14ac:dyDescent="0.25">
      <c r="A111" s="251" t="s">
        <v>215</v>
      </c>
      <c r="B111" s="251"/>
      <c r="C111" s="251"/>
      <c r="D111" s="12">
        <f>SUM(D93:D110)</f>
        <v>24</v>
      </c>
      <c r="E111" s="12">
        <f>SUM(E93:E110)</f>
        <v>35</v>
      </c>
      <c r="F111" s="29">
        <f>SUM(F93:F110)</f>
        <v>27</v>
      </c>
      <c r="G111" s="63">
        <f>SUM(G93:G110)</f>
        <v>27</v>
      </c>
      <c r="H111" s="12">
        <f>SUM(H93:H110)</f>
        <v>19</v>
      </c>
      <c r="I111" s="84"/>
      <c r="J111" s="157"/>
      <c r="K111" s="84"/>
      <c r="L111" s="12">
        <f>SUM(L93:L110)</f>
        <v>4</v>
      </c>
      <c r="M111" s="11">
        <f>SUM(M93:M110)</f>
        <v>17</v>
      </c>
      <c r="N111" s="63">
        <f>SUM(N93:N110)</f>
        <v>17</v>
      </c>
      <c r="O111" s="12">
        <f>SUM(O93:O110)</f>
        <v>17</v>
      </c>
      <c r="P111" s="8"/>
      <c r="Q111" s="13"/>
      <c r="R111" s="13"/>
      <c r="S111" s="13"/>
    </row>
    <row r="112" spans="1:20" s="30" customFormat="1" ht="12.75" x14ac:dyDescent="0.25">
      <c r="A112" s="155"/>
      <c r="B112" s="26"/>
      <c r="C112" s="26"/>
      <c r="D112" s="155"/>
      <c r="E112" s="155"/>
      <c r="F112" s="156"/>
      <c r="G112" s="156"/>
      <c r="H112" s="156"/>
      <c r="I112" s="157"/>
      <c r="J112" s="157"/>
      <c r="K112" s="157"/>
      <c r="L112" s="156"/>
      <c r="M112" s="156"/>
      <c r="N112" s="156"/>
      <c r="O112" s="156"/>
      <c r="P112" s="13"/>
      <c r="Q112" s="13"/>
      <c r="R112" s="13"/>
      <c r="S112" s="13"/>
    </row>
    <row r="113" spans="1:20" s="15" customFormat="1" ht="12.75" customHeight="1" x14ac:dyDescent="0.25">
      <c r="A113" s="253" t="s">
        <v>216</v>
      </c>
      <c r="B113" s="253"/>
      <c r="C113" s="253"/>
      <c r="D113" s="253"/>
      <c r="E113" s="253"/>
      <c r="F113" s="253"/>
      <c r="G113" s="253"/>
      <c r="H113" s="253"/>
      <c r="I113" s="253"/>
      <c r="J113" s="253"/>
      <c r="K113" s="253"/>
      <c r="L113" s="253"/>
      <c r="M113" s="253"/>
      <c r="N113" s="253"/>
      <c r="O113" s="253"/>
      <c r="P113" s="240"/>
      <c r="Q113" s="13"/>
      <c r="R113" s="8"/>
      <c r="S113" s="13"/>
      <c r="T113" s="30"/>
    </row>
    <row r="114" spans="1:20" s="30" customFormat="1" ht="25.15" customHeight="1" collapsed="1" x14ac:dyDescent="0.25">
      <c r="A114" s="27" t="s">
        <v>88</v>
      </c>
      <c r="B114" s="28" t="s">
        <v>88</v>
      </c>
      <c r="C114" s="122" t="s">
        <v>217</v>
      </c>
      <c r="D114" s="12">
        <v>2</v>
      </c>
      <c r="E114" s="12">
        <v>2</v>
      </c>
      <c r="F114" s="29">
        <v>4</v>
      </c>
      <c r="G114" s="63">
        <v>4</v>
      </c>
      <c r="H114" s="12">
        <f>COUNTIF('Stundenplan IWT'!$B$6:$J$64,B114)</f>
        <v>4</v>
      </c>
      <c r="I114" s="171" t="s">
        <v>298</v>
      </c>
      <c r="J114" s="232" t="s">
        <v>392</v>
      </c>
      <c r="K114" s="171" t="s">
        <v>298</v>
      </c>
      <c r="L114" s="12">
        <v>2</v>
      </c>
      <c r="M114" s="11">
        <v>2</v>
      </c>
      <c r="N114" s="63">
        <v>4</v>
      </c>
      <c r="O114" s="126">
        <f>COUNTIF('Stundenplan IWT'!$A$6:$G$84,B114)</f>
        <v>4</v>
      </c>
      <c r="P114" s="126"/>
      <c r="Q114" s="13"/>
      <c r="R114" s="13"/>
      <c r="S114" s="13" t="s">
        <v>348</v>
      </c>
    </row>
    <row r="115" spans="1:20" s="30" customFormat="1" ht="25.5" hidden="1" outlineLevel="1" x14ac:dyDescent="0.25">
      <c r="A115" s="27"/>
      <c r="B115" s="28"/>
      <c r="C115" s="145" t="s">
        <v>271</v>
      </c>
      <c r="D115" s="12"/>
      <c r="E115" s="12"/>
      <c r="F115" s="29"/>
      <c r="G115" s="63"/>
      <c r="H115" s="12">
        <f>COUNTIF('Stundenplan IWT'!$B$6:$J$64,B115)</f>
        <v>0</v>
      </c>
      <c r="I115" s="171" t="s">
        <v>141</v>
      </c>
      <c r="J115" s="231" t="s">
        <v>353</v>
      </c>
      <c r="K115" s="171" t="s">
        <v>272</v>
      </c>
      <c r="L115" s="12"/>
      <c r="M115" s="11"/>
      <c r="N115" s="63"/>
      <c r="O115" s="126">
        <f>COUNTIF('Stundenplan IWT'!$B$6:$G$64,B115)</f>
        <v>0</v>
      </c>
      <c r="P115" s="126"/>
      <c r="Q115" s="13"/>
      <c r="R115" s="13"/>
      <c r="S115" s="13"/>
    </row>
    <row r="116" spans="1:20" s="30" customFormat="1" ht="25.15" hidden="1" customHeight="1" x14ac:dyDescent="0.25">
      <c r="A116" s="254" t="s">
        <v>85</v>
      </c>
      <c r="B116" s="28" t="s">
        <v>289</v>
      </c>
      <c r="C116" s="122" t="s">
        <v>218</v>
      </c>
      <c r="D116" s="12">
        <v>6</v>
      </c>
      <c r="E116" s="12">
        <v>6</v>
      </c>
      <c r="F116" s="29">
        <v>8</v>
      </c>
      <c r="G116" s="63">
        <v>8</v>
      </c>
      <c r="H116" s="12">
        <f>COUNTIF('Stundenplan IWT'!$B$6:$J$64,B116)</f>
        <v>0</v>
      </c>
      <c r="I116" s="171" t="s">
        <v>298</v>
      </c>
      <c r="J116" s="231" t="s">
        <v>353</v>
      </c>
      <c r="K116" s="172"/>
      <c r="L116" s="12">
        <v>2</v>
      </c>
      <c r="M116" s="11"/>
      <c r="N116" s="63"/>
      <c r="O116" s="126">
        <f>COUNTIF('Stundenplan IWT'!$B$6:$G$64,B116)</f>
        <v>0</v>
      </c>
      <c r="P116" s="126"/>
      <c r="Q116" s="13"/>
      <c r="R116" s="13"/>
      <c r="S116" s="13"/>
    </row>
    <row r="117" spans="1:20" s="30" customFormat="1" ht="25.15" hidden="1" customHeight="1" x14ac:dyDescent="0.25">
      <c r="A117" s="254"/>
      <c r="B117" s="28" t="s">
        <v>290</v>
      </c>
      <c r="C117" s="122" t="s">
        <v>122</v>
      </c>
      <c r="D117" s="12">
        <v>2</v>
      </c>
      <c r="E117" s="12">
        <v>2</v>
      </c>
      <c r="F117" s="29">
        <v>2</v>
      </c>
      <c r="G117" s="63">
        <v>2</v>
      </c>
      <c r="H117" s="12">
        <f>COUNTIF('Stundenplan IWT'!$B$6:$J$64,B117)</f>
        <v>0</v>
      </c>
      <c r="I117" s="171" t="s">
        <v>298</v>
      </c>
      <c r="J117" s="231" t="s">
        <v>353</v>
      </c>
      <c r="K117" s="171"/>
      <c r="L117" s="12"/>
      <c r="M117" s="11"/>
      <c r="N117" s="63"/>
      <c r="O117" s="126">
        <f>COUNTIF('Stundenplan IWT'!$B$6:$G$64,B117)</f>
        <v>0</v>
      </c>
      <c r="P117" s="126"/>
      <c r="Q117" s="13"/>
      <c r="R117" s="13"/>
      <c r="S117" s="13"/>
    </row>
    <row r="118" spans="1:20" s="30" customFormat="1" ht="25.15" hidden="1" customHeight="1" x14ac:dyDescent="0.25">
      <c r="A118" s="254"/>
      <c r="B118" s="28" t="s">
        <v>291</v>
      </c>
      <c r="C118" s="122" t="s">
        <v>219</v>
      </c>
      <c r="D118" s="12">
        <v>2</v>
      </c>
      <c r="E118" s="12">
        <v>2</v>
      </c>
      <c r="F118" s="29">
        <v>2</v>
      </c>
      <c r="G118" s="63">
        <v>2</v>
      </c>
      <c r="H118" s="12">
        <f>COUNTIF('Stundenplan IWT'!$B$6:$J$64,B118)</f>
        <v>0</v>
      </c>
      <c r="I118" s="171" t="s">
        <v>298</v>
      </c>
      <c r="J118" s="231" t="s">
        <v>353</v>
      </c>
      <c r="K118" s="171"/>
      <c r="L118" s="12"/>
      <c r="M118" s="11"/>
      <c r="N118" s="63"/>
      <c r="O118" s="126">
        <f>COUNTIF('Stundenplan IWT'!$B$6:$G$64,B118)</f>
        <v>0</v>
      </c>
      <c r="P118" s="126"/>
      <c r="Q118" s="13"/>
      <c r="R118" s="13"/>
      <c r="S118" s="13"/>
    </row>
    <row r="119" spans="1:20" s="30" customFormat="1" ht="25.15" customHeight="1" collapsed="1" x14ac:dyDescent="0.25">
      <c r="A119" s="27" t="s">
        <v>86</v>
      </c>
      <c r="B119" s="28" t="s">
        <v>86</v>
      </c>
      <c r="C119" s="122" t="s">
        <v>123</v>
      </c>
      <c r="D119" s="12">
        <v>2</v>
      </c>
      <c r="E119" s="12">
        <v>4</v>
      </c>
      <c r="F119" s="29">
        <v>2</v>
      </c>
      <c r="G119" s="63">
        <v>2</v>
      </c>
      <c r="H119" s="12">
        <f>COUNTIF('Stundenplan IWT'!$B$6:$J$64,B119)</f>
        <v>2</v>
      </c>
      <c r="I119" s="171" t="s">
        <v>298</v>
      </c>
      <c r="J119" s="232" t="s">
        <v>392</v>
      </c>
      <c r="K119" s="171" t="s">
        <v>298</v>
      </c>
      <c r="L119" s="12"/>
      <c r="M119" s="11">
        <v>2</v>
      </c>
      <c r="N119" s="63">
        <v>2</v>
      </c>
      <c r="O119" s="126">
        <f>COUNTIF('Stundenplan IWT'!$A$6:$G$84,B119)</f>
        <v>2</v>
      </c>
      <c r="P119" s="126"/>
      <c r="Q119" s="13"/>
      <c r="R119" s="13"/>
      <c r="S119" s="13" t="s">
        <v>348</v>
      </c>
    </row>
    <row r="120" spans="1:20" s="30" customFormat="1" ht="38.25" hidden="1" outlineLevel="1" x14ac:dyDescent="0.25">
      <c r="A120" s="27"/>
      <c r="B120" s="28"/>
      <c r="C120" s="145" t="s">
        <v>273</v>
      </c>
      <c r="D120" s="12"/>
      <c r="E120" s="12"/>
      <c r="F120" s="29"/>
      <c r="G120" s="63"/>
      <c r="H120" s="12">
        <f>COUNTIF('Stundenplan IWT'!$B$6:$J$64,B120)</f>
        <v>0</v>
      </c>
      <c r="I120" s="84"/>
      <c r="J120" s="231" t="s">
        <v>353</v>
      </c>
      <c r="K120" s="84"/>
      <c r="L120" s="12"/>
      <c r="M120" s="11"/>
      <c r="N120" s="63"/>
      <c r="O120" s="126">
        <f>COUNTIF('Stundenplan IWT'!$B$6:$G$64,B120)</f>
        <v>0</v>
      </c>
      <c r="P120" s="126"/>
      <c r="Q120" s="13"/>
      <c r="R120" s="13"/>
      <c r="S120" s="13"/>
    </row>
    <row r="121" spans="1:20" s="30" customFormat="1" ht="25.15" hidden="1" customHeight="1" x14ac:dyDescent="0.25">
      <c r="A121" s="27" t="s">
        <v>41</v>
      </c>
      <c r="B121" s="28" t="s">
        <v>41</v>
      </c>
      <c r="C121" s="122" t="s">
        <v>124</v>
      </c>
      <c r="D121" s="12">
        <v>4</v>
      </c>
      <c r="E121" s="12">
        <v>4</v>
      </c>
      <c r="F121" s="29">
        <v>4</v>
      </c>
      <c r="G121" s="63">
        <v>4</v>
      </c>
      <c r="H121" s="12">
        <f>COUNTIF('Stundenplan IWT'!$B$6:$J$64,B121)</f>
        <v>0</v>
      </c>
      <c r="I121" s="137" t="s">
        <v>274</v>
      </c>
      <c r="J121" s="231" t="s">
        <v>353</v>
      </c>
      <c r="K121" s="137"/>
      <c r="L121" s="12"/>
      <c r="M121" s="11"/>
      <c r="N121" s="63"/>
      <c r="O121" s="126">
        <f>COUNTIF('Stundenplan IWT'!$B$6:$G$64,B121)</f>
        <v>0</v>
      </c>
      <c r="P121" s="126"/>
      <c r="Q121" s="13"/>
      <c r="R121" s="13"/>
      <c r="S121" s="13"/>
    </row>
    <row r="122" spans="1:20" s="30" customFormat="1" ht="25.15" hidden="1" customHeight="1" x14ac:dyDescent="0.25">
      <c r="A122" s="27" t="s">
        <v>69</v>
      </c>
      <c r="B122" s="28" t="s">
        <v>69</v>
      </c>
      <c r="C122" s="122" t="s">
        <v>220</v>
      </c>
      <c r="D122" s="156">
        <v>4</v>
      </c>
      <c r="E122" s="156">
        <v>4</v>
      </c>
      <c r="F122" s="29">
        <v>4</v>
      </c>
      <c r="G122" s="63">
        <v>4</v>
      </c>
      <c r="H122" s="12">
        <f>COUNTIF('Stundenplan IWT'!$B$6:$J$64,B122)</f>
        <v>0</v>
      </c>
      <c r="I122" s="173" t="s">
        <v>134</v>
      </c>
      <c r="J122" s="231" t="s">
        <v>353</v>
      </c>
      <c r="K122" s="173"/>
      <c r="L122" s="12"/>
      <c r="M122" s="11"/>
      <c r="N122" s="63"/>
      <c r="O122" s="126">
        <f>COUNTIF('Stundenplan IWT'!$B$6:$G$64,B122)</f>
        <v>0</v>
      </c>
      <c r="P122" s="126"/>
      <c r="Q122" s="13"/>
      <c r="R122" s="13"/>
      <c r="S122" s="13"/>
    </row>
    <row r="123" spans="1:20" s="30" customFormat="1" ht="25.15" hidden="1" customHeight="1" x14ac:dyDescent="0.25">
      <c r="A123" s="254" t="s">
        <v>46</v>
      </c>
      <c r="B123" s="28" t="s">
        <v>46</v>
      </c>
      <c r="C123" s="122" t="s">
        <v>125</v>
      </c>
      <c r="D123" s="12">
        <v>3</v>
      </c>
      <c r="E123" s="12">
        <v>2</v>
      </c>
      <c r="F123" s="29">
        <v>3</v>
      </c>
      <c r="G123" s="63">
        <v>3</v>
      </c>
      <c r="H123" s="12">
        <f>COUNTIF('Stundenplan IWT'!$B$6:$J$64,B123)</f>
        <v>0</v>
      </c>
      <c r="I123" s="137" t="s">
        <v>274</v>
      </c>
      <c r="J123" s="231" t="s">
        <v>353</v>
      </c>
      <c r="K123" s="137"/>
      <c r="L123" s="12"/>
      <c r="M123" s="11"/>
      <c r="N123" s="63"/>
      <c r="O123" s="126">
        <f>COUNTIF('Stundenplan IWT'!$B$6:$G$64,B123)</f>
        <v>0</v>
      </c>
      <c r="P123" s="126"/>
      <c r="Q123" s="13"/>
      <c r="R123" s="13"/>
      <c r="S123" s="13"/>
    </row>
    <row r="124" spans="1:20" s="30" customFormat="1" ht="25.15" hidden="1" customHeight="1" x14ac:dyDescent="0.25">
      <c r="A124" s="254"/>
      <c r="B124" s="28" t="s">
        <v>49</v>
      </c>
      <c r="C124" s="122" t="s">
        <v>207</v>
      </c>
      <c r="D124" s="12">
        <v>1</v>
      </c>
      <c r="E124" s="12">
        <v>2</v>
      </c>
      <c r="F124" s="29">
        <v>1</v>
      </c>
      <c r="G124" s="63">
        <v>1</v>
      </c>
      <c r="H124" s="12">
        <f>COUNTIF('Stundenplan IWT'!$B$6:$J$64,B124)</f>
        <v>0</v>
      </c>
      <c r="I124" s="137" t="s">
        <v>274</v>
      </c>
      <c r="J124" s="231" t="s">
        <v>353</v>
      </c>
      <c r="K124" s="137"/>
      <c r="L124" s="12"/>
      <c r="M124" s="11"/>
      <c r="N124" s="63"/>
      <c r="O124" s="126">
        <f>COUNTIF('Stundenplan IWT'!$B$6:$G$64,B124)</f>
        <v>0</v>
      </c>
      <c r="P124" s="126"/>
      <c r="Q124" s="13"/>
      <c r="R124" s="13"/>
      <c r="S124" s="13"/>
    </row>
    <row r="125" spans="1:20" s="30" customFormat="1" ht="25.15" customHeight="1" x14ac:dyDescent="0.25">
      <c r="A125" s="71" t="s">
        <v>221</v>
      </c>
      <c r="B125" s="28" t="s">
        <v>87</v>
      </c>
      <c r="C125" s="122" t="s">
        <v>222</v>
      </c>
      <c r="D125" s="12">
        <v>2</v>
      </c>
      <c r="E125" s="12">
        <v>0</v>
      </c>
      <c r="F125" s="29">
        <v>3</v>
      </c>
      <c r="G125" s="63">
        <v>3</v>
      </c>
      <c r="H125" s="12">
        <f>COUNTIF('Stundenplan IWT'!$B$6:$J$64,B125)</f>
        <v>1</v>
      </c>
      <c r="I125" s="124" t="s">
        <v>9</v>
      </c>
      <c r="J125" s="232" t="s">
        <v>392</v>
      </c>
      <c r="K125" s="124" t="s">
        <v>9</v>
      </c>
      <c r="L125" s="12">
        <v>1</v>
      </c>
      <c r="M125" s="11">
        <v>1</v>
      </c>
      <c r="N125" s="63">
        <v>1</v>
      </c>
      <c r="O125" s="126">
        <f>COUNTIF('Stundenplan IWT'!$A$6:$G$84,B125)</f>
        <v>1</v>
      </c>
      <c r="P125" s="200"/>
      <c r="Q125" s="13"/>
      <c r="R125" s="13"/>
      <c r="S125" s="13" t="s">
        <v>348</v>
      </c>
      <c r="T125" s="30" t="s">
        <v>310</v>
      </c>
    </row>
    <row r="126" spans="1:20" s="30" customFormat="1" ht="25.15" hidden="1" customHeight="1" x14ac:dyDescent="0.25">
      <c r="A126" s="71" t="s">
        <v>87</v>
      </c>
      <c r="B126" s="28" t="s">
        <v>55</v>
      </c>
      <c r="C126" s="122" t="s">
        <v>126</v>
      </c>
      <c r="D126" s="12">
        <v>3</v>
      </c>
      <c r="E126" s="12">
        <v>5</v>
      </c>
      <c r="F126" s="29">
        <v>3</v>
      </c>
      <c r="G126" s="63">
        <v>3</v>
      </c>
      <c r="H126" s="12">
        <f>COUNTIF('Stundenplan IWT'!$B$6:$J$64,B126)</f>
        <v>0</v>
      </c>
      <c r="I126" s="171" t="s">
        <v>298</v>
      </c>
      <c r="J126" s="231" t="s">
        <v>353</v>
      </c>
      <c r="K126" s="160"/>
      <c r="L126" s="12"/>
      <c r="M126" s="11"/>
      <c r="N126" s="63"/>
      <c r="O126" s="126">
        <f>COUNTIF('Stundenplan IWT'!$A$6:$G$64,B126)</f>
        <v>0</v>
      </c>
      <c r="P126" s="126"/>
      <c r="Q126" s="13"/>
      <c r="R126" s="13"/>
      <c r="S126" s="13"/>
    </row>
    <row r="127" spans="1:20" s="30" customFormat="1" ht="25.15" hidden="1" customHeight="1" x14ac:dyDescent="0.25">
      <c r="A127" s="71"/>
      <c r="B127" s="28" t="s">
        <v>238</v>
      </c>
      <c r="C127" s="122" t="s">
        <v>207</v>
      </c>
      <c r="D127" s="12">
        <v>5</v>
      </c>
      <c r="E127" s="12">
        <v>5</v>
      </c>
      <c r="F127" s="29">
        <v>5</v>
      </c>
      <c r="G127" s="63">
        <v>5</v>
      </c>
      <c r="H127" s="12">
        <f>COUNTIF('Stundenplan IWT'!$B$6:$J$64,B127)</f>
        <v>0</v>
      </c>
      <c r="I127" s="171" t="s">
        <v>298</v>
      </c>
      <c r="J127" s="231" t="s">
        <v>353</v>
      </c>
      <c r="K127" s="160"/>
      <c r="L127" s="12"/>
      <c r="M127" s="11"/>
      <c r="N127" s="63"/>
      <c r="O127" s="126">
        <f>COUNTIF('Stundenplan IWT'!$A$6:$G$64,B127)</f>
        <v>0</v>
      </c>
      <c r="P127" s="126"/>
      <c r="Q127" s="13"/>
      <c r="R127" s="13"/>
      <c r="S127" s="13"/>
    </row>
    <row r="128" spans="1:20" s="30" customFormat="1" ht="25.15" customHeight="1" collapsed="1" x14ac:dyDescent="0.25">
      <c r="A128" s="71" t="s">
        <v>55</v>
      </c>
      <c r="B128" s="28" t="s">
        <v>78</v>
      </c>
      <c r="C128" s="122" t="s">
        <v>127</v>
      </c>
      <c r="D128" s="12">
        <v>2</v>
      </c>
      <c r="E128" s="12">
        <v>5</v>
      </c>
      <c r="F128" s="29">
        <v>2</v>
      </c>
      <c r="G128" s="63">
        <v>2</v>
      </c>
      <c r="H128" s="12">
        <f>COUNTIF('Stundenplan IWT'!$B$6:$J$64,B128)</f>
        <v>3</v>
      </c>
      <c r="I128" s="178" t="s">
        <v>294</v>
      </c>
      <c r="J128" s="231" t="s">
        <v>353</v>
      </c>
      <c r="K128" s="177" t="s">
        <v>294</v>
      </c>
      <c r="L128" s="12"/>
      <c r="M128" s="11">
        <v>3</v>
      </c>
      <c r="N128" s="63">
        <v>3</v>
      </c>
      <c r="O128" s="126">
        <f>COUNTIF('Stundenplan IWT'!$A$6:$G$84,B128)</f>
        <v>3</v>
      </c>
      <c r="P128" s="126"/>
      <c r="Q128" s="13"/>
      <c r="R128" s="13"/>
      <c r="S128" s="13" t="s">
        <v>348</v>
      </c>
      <c r="T128" s="30" t="s">
        <v>310</v>
      </c>
    </row>
    <row r="129" spans="1:30" s="30" customFormat="1" ht="38.25" hidden="1" customHeight="1" outlineLevel="1" x14ac:dyDescent="0.25">
      <c r="A129" s="71"/>
      <c r="B129" s="28"/>
      <c r="C129" s="145" t="s">
        <v>275</v>
      </c>
      <c r="D129" s="12"/>
      <c r="E129" s="12"/>
      <c r="F129" s="29"/>
      <c r="G129" s="63"/>
      <c r="H129" s="12">
        <f>COUNTIF('Stundenplan IWT'!$B$6:$J$64,B129)</f>
        <v>0</v>
      </c>
      <c r="I129" s="84"/>
      <c r="J129" s="231" t="s">
        <v>353</v>
      </c>
      <c r="K129" s="84"/>
      <c r="L129" s="12"/>
      <c r="M129" s="11"/>
      <c r="N129" s="63"/>
      <c r="O129" s="126">
        <f>COUNTIF('Stundenplan IWT'!$B$6:$G$64,B129)</f>
        <v>0</v>
      </c>
      <c r="P129" s="126"/>
      <c r="Q129" s="13"/>
      <c r="R129" s="13"/>
      <c r="S129" s="13"/>
    </row>
    <row r="130" spans="1:30" s="30" customFormat="1" ht="25.15" hidden="1" customHeight="1" x14ac:dyDescent="0.25">
      <c r="A130" s="71" t="s">
        <v>78</v>
      </c>
      <c r="B130" s="28" t="s">
        <v>129</v>
      </c>
      <c r="C130" s="122" t="s">
        <v>128</v>
      </c>
      <c r="D130" s="12">
        <v>1</v>
      </c>
      <c r="E130" s="12">
        <v>4</v>
      </c>
      <c r="F130" s="29">
        <v>2</v>
      </c>
      <c r="G130" s="63">
        <v>2</v>
      </c>
      <c r="H130" s="12">
        <f>COUNTIF('Stundenplan IWT'!$B$6:$J$64,B130)</f>
        <v>0</v>
      </c>
      <c r="I130" s="165" t="s">
        <v>140</v>
      </c>
      <c r="J130" s="231" t="s">
        <v>353</v>
      </c>
      <c r="K130" s="165"/>
      <c r="L130" s="12"/>
      <c r="M130" s="11"/>
      <c r="N130" s="63"/>
      <c r="O130" s="126">
        <f>COUNTIF('Stundenplan IWT'!$B$6:$G$64,B130)</f>
        <v>0</v>
      </c>
      <c r="P130" s="126"/>
      <c r="Q130" s="13"/>
      <c r="R130" s="13"/>
      <c r="S130" s="13"/>
    </row>
    <row r="131" spans="1:30" s="30" customFormat="1" ht="25.15" hidden="1" customHeight="1" x14ac:dyDescent="0.25">
      <c r="A131" s="71" t="s">
        <v>47</v>
      </c>
      <c r="B131" s="28" t="s">
        <v>130</v>
      </c>
      <c r="C131" s="122" t="s">
        <v>119</v>
      </c>
      <c r="D131" s="12">
        <v>1</v>
      </c>
      <c r="E131" s="12">
        <v>1</v>
      </c>
      <c r="F131" s="29">
        <v>1</v>
      </c>
      <c r="G131" s="63">
        <v>1</v>
      </c>
      <c r="H131" s="12">
        <f>COUNTIF('Stundenplan IWT'!$B$6:$J$64,B131)</f>
        <v>2</v>
      </c>
      <c r="I131" s="170" t="s">
        <v>288</v>
      </c>
      <c r="J131" s="231" t="s">
        <v>353</v>
      </c>
      <c r="K131" s="170"/>
      <c r="L131" s="12"/>
      <c r="M131" s="11"/>
      <c r="N131" s="63"/>
      <c r="O131" s="126"/>
      <c r="P131" s="126"/>
      <c r="Q131" s="13"/>
      <c r="R131" s="13"/>
      <c r="S131" s="13"/>
    </row>
    <row r="132" spans="1:30" s="30" customFormat="1" ht="25.15" customHeight="1" x14ac:dyDescent="0.25">
      <c r="A132" s="71"/>
      <c r="B132" s="28" t="s">
        <v>223</v>
      </c>
      <c r="C132" s="122" t="s">
        <v>224</v>
      </c>
      <c r="D132" s="12">
        <v>14</v>
      </c>
      <c r="E132" s="12">
        <v>14</v>
      </c>
      <c r="F132" s="29">
        <v>14</v>
      </c>
      <c r="G132" s="63">
        <f>SUM(G133:G139)</f>
        <v>14</v>
      </c>
      <c r="H132" s="12">
        <f>SUM(H133:H139)</f>
        <v>0</v>
      </c>
      <c r="I132" s="123"/>
      <c r="J132" s="231" t="s">
        <v>353</v>
      </c>
      <c r="K132" s="123" t="s">
        <v>309</v>
      </c>
      <c r="L132" s="12">
        <v>14</v>
      </c>
      <c r="M132" s="11">
        <v>14</v>
      </c>
      <c r="N132" s="63">
        <f>SUM(N133:N139)</f>
        <v>14</v>
      </c>
      <c r="O132" s="126">
        <v>14</v>
      </c>
      <c r="P132" s="126"/>
      <c r="Q132" s="13"/>
      <c r="R132" s="13"/>
      <c r="S132" s="13"/>
    </row>
    <row r="133" spans="1:30" s="30" customFormat="1" ht="25.15" hidden="1" customHeight="1" x14ac:dyDescent="0.25">
      <c r="A133" s="71"/>
      <c r="B133" s="28" t="s">
        <v>241</v>
      </c>
      <c r="C133" s="122" t="s">
        <v>280</v>
      </c>
      <c r="D133" s="12"/>
      <c r="E133" s="12"/>
      <c r="F133" s="29"/>
      <c r="G133" s="125">
        <v>2</v>
      </c>
      <c r="H133" s="12">
        <f>COUNTIF('Stundenplan IWT'!$B$6:$J$64,B133)</f>
        <v>0</v>
      </c>
      <c r="I133" s="174" t="s">
        <v>299</v>
      </c>
      <c r="J133" s="231" t="s">
        <v>353</v>
      </c>
      <c r="K133" s="174" t="s">
        <v>299</v>
      </c>
      <c r="L133" s="12"/>
      <c r="M133" s="11"/>
      <c r="N133" s="63">
        <v>2</v>
      </c>
      <c r="O133" s="126">
        <f>COUNTIF('Stundenplan IWT'!$A$6:$G$64,B133)</f>
        <v>0</v>
      </c>
      <c r="P133" s="126"/>
      <c r="Q133" s="13"/>
      <c r="R133" s="13"/>
      <c r="S133" s="13" t="s">
        <v>348</v>
      </c>
    </row>
    <row r="134" spans="1:30" s="30" customFormat="1" ht="25.15" hidden="1" customHeight="1" x14ac:dyDescent="0.25">
      <c r="A134" s="71"/>
      <c r="B134" s="28" t="s">
        <v>243</v>
      </c>
      <c r="C134" s="122" t="s">
        <v>285</v>
      </c>
      <c r="D134" s="12"/>
      <c r="E134" s="12"/>
      <c r="F134" s="29"/>
      <c r="G134" s="125">
        <v>2</v>
      </c>
      <c r="H134" s="12">
        <f>COUNTIF('Stundenplan IWT'!$B$6:$J$64,B134)</f>
        <v>0</v>
      </c>
      <c r="I134" s="174" t="s">
        <v>299</v>
      </c>
      <c r="J134" s="231" t="s">
        <v>353</v>
      </c>
      <c r="K134" s="174" t="s">
        <v>299</v>
      </c>
      <c r="L134" s="12"/>
      <c r="M134" s="11"/>
      <c r="N134" s="63">
        <v>2</v>
      </c>
      <c r="O134" s="126">
        <f>COUNTIF('Stundenplan IWT'!$A$6:$G$64,B134)</f>
        <v>0</v>
      </c>
      <c r="P134" s="126"/>
      <c r="Q134" s="13"/>
      <c r="R134" s="13"/>
      <c r="S134" s="13" t="s">
        <v>348</v>
      </c>
    </row>
    <row r="135" spans="1:30" s="30" customFormat="1" ht="25.15" hidden="1" customHeight="1" x14ac:dyDescent="0.25">
      <c r="A135" s="71"/>
      <c r="B135" s="28" t="s">
        <v>240</v>
      </c>
      <c r="C135" s="122" t="s">
        <v>281</v>
      </c>
      <c r="D135" s="12"/>
      <c r="E135" s="12"/>
      <c r="F135" s="29"/>
      <c r="G135" s="125">
        <v>2</v>
      </c>
      <c r="H135" s="12">
        <f>COUNTIF('Stundenplan IWT'!$B$6:$J$64,B135)</f>
        <v>0</v>
      </c>
      <c r="I135" s="124" t="s">
        <v>9</v>
      </c>
      <c r="J135" s="231" t="s">
        <v>353</v>
      </c>
      <c r="K135" s="124" t="s">
        <v>9</v>
      </c>
      <c r="L135" s="12"/>
      <c r="M135" s="11"/>
      <c r="N135" s="63">
        <v>2</v>
      </c>
      <c r="O135" s="126">
        <f>COUNTIF('Stundenplan IWT'!$A$6:$G$64,B135)</f>
        <v>0</v>
      </c>
      <c r="P135" s="126"/>
      <c r="Q135" s="13"/>
      <c r="R135" s="13"/>
      <c r="S135" s="13" t="s">
        <v>348</v>
      </c>
      <c r="T135" s="30" t="s">
        <v>310</v>
      </c>
      <c r="U135" s="72"/>
      <c r="X135" s="72"/>
      <c r="Y135" s="72"/>
      <c r="Z135" s="72"/>
      <c r="AA135" s="72"/>
      <c r="AB135" s="72"/>
      <c r="AC135" s="72"/>
      <c r="AD135" s="72"/>
    </row>
    <row r="136" spans="1:30" s="30" customFormat="1" ht="25.15" hidden="1" customHeight="1" x14ac:dyDescent="0.25">
      <c r="A136" s="71"/>
      <c r="B136" s="28" t="s">
        <v>242</v>
      </c>
      <c r="C136" s="122" t="s">
        <v>282</v>
      </c>
      <c r="D136" s="12"/>
      <c r="E136" s="12"/>
      <c r="F136" s="29"/>
      <c r="G136" s="125">
        <v>2</v>
      </c>
      <c r="H136" s="12">
        <f>COUNTIF('Stundenplan IWT'!$B$6:$J$64,B136)</f>
        <v>0</v>
      </c>
      <c r="I136" s="124" t="s">
        <v>9</v>
      </c>
      <c r="J136" s="231" t="s">
        <v>353</v>
      </c>
      <c r="K136" s="124" t="s">
        <v>9</v>
      </c>
      <c r="L136" s="12"/>
      <c r="M136" s="11"/>
      <c r="N136" s="63">
        <v>2</v>
      </c>
      <c r="O136" s="126">
        <f>COUNTIF('Stundenplan IWT'!$A$6:$G$64,B136)</f>
        <v>0</v>
      </c>
      <c r="P136" s="126"/>
      <c r="Q136" s="13"/>
      <c r="R136" s="13"/>
      <c r="S136" s="13" t="s">
        <v>348</v>
      </c>
      <c r="T136" s="30" t="s">
        <v>310</v>
      </c>
    </row>
    <row r="137" spans="1:30" s="30" customFormat="1" ht="25.15" hidden="1" customHeight="1" x14ac:dyDescent="0.25">
      <c r="A137" s="71"/>
      <c r="B137" s="28" t="s">
        <v>239</v>
      </c>
      <c r="C137" s="122" t="s">
        <v>284</v>
      </c>
      <c r="D137" s="12"/>
      <c r="E137" s="12"/>
      <c r="F137" s="29"/>
      <c r="G137" s="125">
        <v>2</v>
      </c>
      <c r="H137" s="12">
        <f>COUNTIF('Stundenplan IWT'!$B$6:$J$64,B137)</f>
        <v>0</v>
      </c>
      <c r="I137" s="124" t="s">
        <v>9</v>
      </c>
      <c r="J137" s="231" t="s">
        <v>353</v>
      </c>
      <c r="K137" s="124" t="s">
        <v>9</v>
      </c>
      <c r="L137" s="12"/>
      <c r="M137" s="11"/>
      <c r="N137" s="63">
        <v>2</v>
      </c>
      <c r="O137" s="126">
        <f>COUNTIF('Stundenplan IWT'!$A$6:$G$64,B137)</f>
        <v>0</v>
      </c>
      <c r="P137" s="126"/>
      <c r="Q137" s="13"/>
      <c r="R137" s="13"/>
      <c r="S137" s="13" t="s">
        <v>348</v>
      </c>
      <c r="T137" s="30" t="s">
        <v>310</v>
      </c>
    </row>
    <row r="138" spans="1:30" s="30" customFormat="1" ht="25.15" hidden="1" customHeight="1" x14ac:dyDescent="0.25">
      <c r="A138" s="71"/>
      <c r="B138" s="28" t="s">
        <v>287</v>
      </c>
      <c r="C138" s="122" t="s">
        <v>286</v>
      </c>
      <c r="D138" s="12"/>
      <c r="E138" s="12"/>
      <c r="F138" s="29"/>
      <c r="G138" s="125">
        <v>2</v>
      </c>
      <c r="H138" s="12">
        <f>COUNTIF('Stundenplan IWT'!$B$6:$J$64,B138)</f>
        <v>0</v>
      </c>
      <c r="I138" s="171" t="s">
        <v>298</v>
      </c>
      <c r="J138" s="231" t="s">
        <v>353</v>
      </c>
      <c r="K138" s="171" t="s">
        <v>298</v>
      </c>
      <c r="L138" s="12"/>
      <c r="M138" s="11"/>
      <c r="N138" s="63">
        <v>2</v>
      </c>
      <c r="O138" s="126">
        <f>COUNTIF('Stundenplan IWT'!$A$6:$G$64,B138)</f>
        <v>0</v>
      </c>
      <c r="P138" s="126"/>
      <c r="Q138" s="13"/>
      <c r="R138" s="13"/>
      <c r="S138" s="13" t="s">
        <v>348</v>
      </c>
    </row>
    <row r="139" spans="1:30" s="30" customFormat="1" ht="25.15" hidden="1" customHeight="1" x14ac:dyDescent="0.25">
      <c r="A139" s="71" t="s">
        <v>130</v>
      </c>
      <c r="B139" s="28" t="s">
        <v>279</v>
      </c>
      <c r="C139" s="122" t="s">
        <v>283</v>
      </c>
      <c r="D139" s="155"/>
      <c r="E139" s="155"/>
      <c r="F139" s="155"/>
      <c r="G139" s="125">
        <v>2</v>
      </c>
      <c r="H139" s="12">
        <f>COUNTIF('Stundenplan IWT'!$B$6:$J$64,B139)</f>
        <v>0</v>
      </c>
      <c r="I139" s="165" t="s">
        <v>140</v>
      </c>
      <c r="J139" s="231" t="s">
        <v>353</v>
      </c>
      <c r="K139" s="165" t="s">
        <v>140</v>
      </c>
      <c r="L139" s="155"/>
      <c r="M139" s="155"/>
      <c r="N139" s="63">
        <v>2</v>
      </c>
      <c r="O139" s="126">
        <f>COUNTIF('Stundenplan IWT'!$A$6:$G$64,B139)</f>
        <v>0</v>
      </c>
      <c r="P139" s="126"/>
      <c r="Q139" s="13"/>
      <c r="R139" s="13"/>
      <c r="S139" s="13" t="s">
        <v>348</v>
      </c>
      <c r="T139" s="30" t="s">
        <v>315</v>
      </c>
    </row>
    <row r="140" spans="1:30" s="30" customFormat="1" ht="15.75" thickBot="1" x14ac:dyDescent="0.3">
      <c r="A140" s="251" t="s">
        <v>225</v>
      </c>
      <c r="B140" s="251"/>
      <c r="C140" s="252"/>
      <c r="D140" s="48">
        <f>SUM(D114:D132)</f>
        <v>54</v>
      </c>
      <c r="E140" s="64">
        <f>SUM(E114:E132)</f>
        <v>62</v>
      </c>
      <c r="F140" s="65">
        <f>SUM(F114:F132)</f>
        <v>60</v>
      </c>
      <c r="G140" s="66">
        <f>SUM(G114:G132)</f>
        <v>60</v>
      </c>
      <c r="H140" s="67">
        <f>SUM(H114:H132)</f>
        <v>12</v>
      </c>
      <c r="I140" s="76"/>
      <c r="J140" s="239"/>
      <c r="K140" s="77"/>
      <c r="L140" s="67">
        <f>SUM(L114:L132)</f>
        <v>19</v>
      </c>
      <c r="M140" s="68">
        <f>SUM(M114:M132)</f>
        <v>22</v>
      </c>
      <c r="N140" s="69">
        <f>N132+N128+N125+N119+N114</f>
        <v>24</v>
      </c>
      <c r="O140" s="113">
        <f>O132+O128+O125+O119+O114</f>
        <v>24</v>
      </c>
      <c r="P140" s="8"/>
      <c r="Q140" s="13"/>
      <c r="R140" s="13"/>
      <c r="S140" s="13"/>
    </row>
    <row r="141" spans="1:30" s="30" customFormat="1" ht="13.5" thickBot="1" x14ac:dyDescent="0.3">
      <c r="B141" s="31"/>
      <c r="C141" s="31"/>
      <c r="F141" s="13"/>
      <c r="G141" s="13"/>
      <c r="H141" s="13"/>
      <c r="I141" s="70"/>
      <c r="J141" s="70"/>
      <c r="K141" s="70"/>
      <c r="L141" s="13"/>
      <c r="M141" s="13"/>
      <c r="N141" s="13"/>
      <c r="O141" s="13"/>
      <c r="P141" s="13"/>
      <c r="Q141" s="13"/>
      <c r="R141" s="13"/>
      <c r="S141" s="13"/>
    </row>
    <row r="142" spans="1:30" hidden="1" x14ac:dyDescent="0.25">
      <c r="C142" s="37" t="s">
        <v>226</v>
      </c>
      <c r="D142" s="45">
        <f t="shared" ref="D142:H142" si="0">SUM(D143:D146)</f>
        <v>38</v>
      </c>
      <c r="E142" s="45">
        <v>40</v>
      </c>
      <c r="F142" s="34">
        <f t="shared" si="0"/>
        <v>38</v>
      </c>
      <c r="G142" s="78">
        <f t="shared" si="0"/>
        <v>38</v>
      </c>
      <c r="H142" s="78">
        <f t="shared" si="0"/>
        <v>40</v>
      </c>
      <c r="I142" s="79"/>
      <c r="J142" s="80"/>
      <c r="K142" s="80"/>
      <c r="L142" s="45"/>
      <c r="M142" s="44"/>
      <c r="N142" s="44"/>
      <c r="O142" s="45">
        <f t="shared" ref="O142" si="1">SUM(O143:O146)</f>
        <v>38</v>
      </c>
      <c r="P142" s="8"/>
    </row>
    <row r="143" spans="1:30" hidden="1" x14ac:dyDescent="0.25">
      <c r="C143" s="38" t="s">
        <v>227</v>
      </c>
      <c r="D143" s="39">
        <v>6</v>
      </c>
      <c r="E143" s="39"/>
      <c r="F143" s="40">
        <v>6</v>
      </c>
      <c r="G143" s="81">
        <v>6</v>
      </c>
      <c r="H143" s="81">
        <v>8</v>
      </c>
      <c r="I143" s="82"/>
      <c r="J143" s="83"/>
      <c r="K143" s="83"/>
      <c r="L143" s="42"/>
      <c r="M143" s="41"/>
      <c r="N143" s="41"/>
      <c r="O143" s="39">
        <v>6</v>
      </c>
      <c r="P143" s="242"/>
    </row>
    <row r="144" spans="1:30" hidden="1" x14ac:dyDescent="0.25">
      <c r="C144" s="38" t="s">
        <v>96</v>
      </c>
      <c r="D144" s="39">
        <v>8</v>
      </c>
      <c r="E144" s="39"/>
      <c r="F144" s="40">
        <v>8</v>
      </c>
      <c r="G144" s="81">
        <v>8</v>
      </c>
      <c r="H144" s="81">
        <v>8</v>
      </c>
      <c r="I144" s="82"/>
      <c r="J144" s="83"/>
      <c r="K144" s="83"/>
      <c r="L144" s="42"/>
      <c r="M144" s="41"/>
      <c r="N144" s="41"/>
      <c r="O144" s="39">
        <v>8</v>
      </c>
      <c r="P144" s="242"/>
    </row>
    <row r="145" spans="2:19" hidden="1" x14ac:dyDescent="0.25">
      <c r="C145" s="38" t="s">
        <v>131</v>
      </c>
      <c r="D145" s="39">
        <v>8</v>
      </c>
      <c r="E145" s="39"/>
      <c r="F145" s="40">
        <v>8</v>
      </c>
      <c r="G145" s="81">
        <v>8</v>
      </c>
      <c r="H145" s="81">
        <v>8</v>
      </c>
      <c r="I145" s="82"/>
      <c r="J145" s="83"/>
      <c r="K145" s="83"/>
      <c r="L145" s="42"/>
      <c r="M145" s="41"/>
      <c r="N145" s="41"/>
      <c r="O145" s="39">
        <v>8</v>
      </c>
      <c r="P145" s="242"/>
    </row>
    <row r="146" spans="2:19" hidden="1" x14ac:dyDescent="0.25">
      <c r="C146" s="43" t="s">
        <v>228</v>
      </c>
      <c r="D146" s="39">
        <v>16</v>
      </c>
      <c r="E146" s="39"/>
      <c r="F146" s="40">
        <v>16</v>
      </c>
      <c r="G146" s="81">
        <v>16</v>
      </c>
      <c r="H146" s="81">
        <v>16</v>
      </c>
      <c r="I146" s="82"/>
      <c r="J146" s="83"/>
      <c r="K146" s="83"/>
      <c r="L146" s="42"/>
      <c r="M146" s="41"/>
      <c r="N146" s="41"/>
      <c r="O146" s="39">
        <v>16</v>
      </c>
      <c r="P146" s="242"/>
    </row>
    <row r="147" spans="2:19" ht="51" hidden="1" x14ac:dyDescent="0.25">
      <c r="C147" s="62" t="s">
        <v>229</v>
      </c>
      <c r="D147" s="12">
        <v>22</v>
      </c>
      <c r="E147" s="12">
        <v>20</v>
      </c>
      <c r="F147" s="29">
        <v>22</v>
      </c>
      <c r="G147" s="10">
        <v>22</v>
      </c>
      <c r="H147" s="10">
        <v>22</v>
      </c>
      <c r="I147" s="84"/>
      <c r="J147" s="75"/>
      <c r="K147" s="75"/>
      <c r="L147" s="12"/>
      <c r="M147" s="11"/>
      <c r="N147" s="11"/>
      <c r="O147" s="12">
        <v>22</v>
      </c>
      <c r="P147" s="8"/>
    </row>
    <row r="148" spans="2:19" hidden="1" x14ac:dyDescent="0.25">
      <c r="C148" s="85"/>
      <c r="D148" s="8"/>
      <c r="E148" s="8"/>
      <c r="F148" s="86"/>
      <c r="G148" s="86"/>
      <c r="H148" s="86"/>
      <c r="I148" s="87"/>
      <c r="J148" s="87"/>
      <c r="K148" s="87"/>
      <c r="L148" s="8"/>
      <c r="M148" s="88"/>
      <c r="N148" s="88"/>
      <c r="O148" s="8"/>
      <c r="P148" s="8"/>
    </row>
    <row r="149" spans="2:19" s="30" customFormat="1" ht="12.75" hidden="1" x14ac:dyDescent="0.25">
      <c r="B149" s="31" t="s">
        <v>307</v>
      </c>
      <c r="C149" s="31"/>
      <c r="F149" s="13"/>
      <c r="G149" s="13"/>
      <c r="H149" s="13"/>
      <c r="I149" s="70"/>
      <c r="J149" s="70"/>
      <c r="K149" s="70"/>
      <c r="L149" s="13"/>
      <c r="M149" s="13"/>
      <c r="N149" s="13">
        <v>4</v>
      </c>
      <c r="O149" s="126">
        <f>COUNTIF('Stundenplan IWT'!$B$6:$G$64,B149)</f>
        <v>0</v>
      </c>
      <c r="P149" s="240"/>
      <c r="Q149" s="13"/>
      <c r="R149" s="13"/>
      <c r="S149" s="13"/>
    </row>
    <row r="150" spans="2:19" s="30" customFormat="1" ht="12.75" hidden="1" x14ac:dyDescent="0.25">
      <c r="B150" s="31" t="s">
        <v>135</v>
      </c>
      <c r="C150" s="31"/>
      <c r="F150" s="13"/>
      <c r="G150" s="13"/>
      <c r="H150" s="13"/>
      <c r="I150" s="70"/>
      <c r="J150" s="70"/>
      <c r="K150" s="70"/>
      <c r="L150" s="13"/>
      <c r="M150" s="13"/>
      <c r="N150" s="13">
        <v>6</v>
      </c>
      <c r="O150" s="126">
        <f>COUNTIF('Stundenplan IWT'!$B$6:$G$64,B150)</f>
        <v>0</v>
      </c>
      <c r="P150" s="240"/>
      <c r="Q150" s="13"/>
      <c r="R150" s="13"/>
      <c r="S150" s="13"/>
    </row>
    <row r="151" spans="2:19" s="30" customFormat="1" ht="13.5" hidden="1" thickBot="1" x14ac:dyDescent="0.3">
      <c r="B151" s="31"/>
      <c r="C151" s="31"/>
      <c r="F151" s="13"/>
      <c r="G151" s="13"/>
      <c r="H151" s="13"/>
      <c r="I151" s="70"/>
      <c r="J151" s="70"/>
      <c r="K151" s="70"/>
      <c r="L151" s="13"/>
      <c r="M151" s="13"/>
      <c r="N151" s="13"/>
      <c r="O151" s="13"/>
      <c r="P151" s="13"/>
      <c r="Q151" s="13"/>
      <c r="R151" s="13"/>
      <c r="S151" s="13"/>
    </row>
    <row r="152" spans="2:19" s="30" customFormat="1" ht="12.75" x14ac:dyDescent="0.25">
      <c r="C152" s="89" t="s">
        <v>230</v>
      </c>
      <c r="D152" s="48">
        <f>D59+D90+D111+D140</f>
        <v>182</v>
      </c>
      <c r="E152" s="90">
        <f>E59+E90+E111+E140</f>
        <v>220</v>
      </c>
      <c r="F152" s="91">
        <f>F59+F90+F111+F140</f>
        <v>236</v>
      </c>
      <c r="G152" s="92">
        <f>G59+G90+G111+G140</f>
        <v>238</v>
      </c>
      <c r="H152" s="118"/>
      <c r="I152" s="93"/>
      <c r="J152" s="217"/>
      <c r="K152" s="94"/>
      <c r="L152" s="95">
        <f>L59+L90+L111+L140</f>
        <v>67</v>
      </c>
      <c r="M152" s="96">
        <f>M59+M90+M111+M140</f>
        <v>68</v>
      </c>
      <c r="N152" s="97">
        <f>N59+N90+N111+N140</f>
        <v>75</v>
      </c>
      <c r="O152" s="57">
        <f>O59+O90+O111+O140</f>
        <v>75</v>
      </c>
      <c r="P152" s="8"/>
      <c r="Q152" s="13"/>
      <c r="R152" s="13"/>
      <c r="S152" s="13"/>
    </row>
    <row r="153" spans="2:19" s="30" customFormat="1" ht="12.75" x14ac:dyDescent="0.25">
      <c r="C153" s="98" t="s">
        <v>276</v>
      </c>
      <c r="D153" s="99"/>
      <c r="E153" s="100">
        <f>4*2</f>
        <v>8</v>
      </c>
      <c r="F153" s="63"/>
      <c r="G153" s="10">
        <v>4</v>
      </c>
      <c r="H153" s="119"/>
      <c r="I153" s="101"/>
      <c r="J153" s="218"/>
      <c r="K153" s="75"/>
      <c r="L153" s="12"/>
      <c r="M153" s="11"/>
      <c r="N153" s="102">
        <v>4</v>
      </c>
      <c r="O153" s="57">
        <v>4</v>
      </c>
      <c r="P153" s="8"/>
      <c r="Q153" s="13"/>
      <c r="R153" s="13"/>
      <c r="S153" s="13"/>
    </row>
    <row r="154" spans="2:19" s="30" customFormat="1" ht="12.75" x14ac:dyDescent="0.25">
      <c r="C154" s="98" t="s">
        <v>277</v>
      </c>
      <c r="D154" s="99"/>
      <c r="E154" s="100">
        <v>8</v>
      </c>
      <c r="F154" s="63"/>
      <c r="G154" s="10">
        <v>6</v>
      </c>
      <c r="H154" s="119"/>
      <c r="I154" s="101" t="s">
        <v>278</v>
      </c>
      <c r="J154" s="218"/>
      <c r="K154" s="75" t="s">
        <v>278</v>
      </c>
      <c r="L154" s="12"/>
      <c r="M154" s="11"/>
      <c r="N154" s="102">
        <v>6</v>
      </c>
      <c r="O154" s="57">
        <v>6</v>
      </c>
      <c r="P154" s="8"/>
      <c r="Q154" s="13"/>
      <c r="R154" s="13"/>
      <c r="S154" s="13"/>
    </row>
    <row r="155" spans="2:19" s="30" customFormat="1" ht="12.75" x14ac:dyDescent="0.25">
      <c r="C155" s="89" t="s">
        <v>231</v>
      </c>
      <c r="D155" s="48">
        <f>D142+D147</f>
        <v>60</v>
      </c>
      <c r="E155" s="103">
        <f>E142+E147</f>
        <v>60</v>
      </c>
      <c r="F155" s="29">
        <f>F142+F147</f>
        <v>60</v>
      </c>
      <c r="G155" s="63">
        <f>G142+G147</f>
        <v>60</v>
      </c>
      <c r="H155" s="99"/>
      <c r="I155" s="101"/>
      <c r="J155" s="218"/>
      <c r="K155" s="75"/>
      <c r="L155" s="14"/>
      <c r="M155" s="33">
        <f>SUM(M147:M147)</f>
        <v>0</v>
      </c>
      <c r="N155" s="104"/>
      <c r="O155" s="57"/>
      <c r="P155" s="8"/>
      <c r="Q155" s="13"/>
      <c r="R155" s="13"/>
      <c r="S155" s="13"/>
    </row>
    <row r="156" spans="2:19" ht="15.75" thickBot="1" x14ac:dyDescent="0.3">
      <c r="B156" s="35"/>
      <c r="C156" s="105" t="s">
        <v>232</v>
      </c>
      <c r="D156" s="106">
        <f>SUM(D152:D155)</f>
        <v>242</v>
      </c>
      <c r="E156" s="107">
        <f>SUM(E152:E155)</f>
        <v>296</v>
      </c>
      <c r="F156" s="108">
        <f>SUM(F152:F155)</f>
        <v>296</v>
      </c>
      <c r="G156" s="109">
        <f>SUM(G152:G155)</f>
        <v>308</v>
      </c>
      <c r="H156" s="120"/>
      <c r="I156" s="76"/>
      <c r="J156" s="216"/>
      <c r="K156" s="77"/>
      <c r="L156" s="110">
        <f>SUM(L152:L155)</f>
        <v>67</v>
      </c>
      <c r="M156" s="111">
        <f>SUM(M152:M155)</f>
        <v>68</v>
      </c>
      <c r="N156" s="112">
        <f>SUM(N152:N155)</f>
        <v>85</v>
      </c>
      <c r="O156" s="113">
        <f>SUM(O152:O155)</f>
        <v>85</v>
      </c>
      <c r="P156" s="243"/>
    </row>
    <row r="158" spans="2:19" ht="18" x14ac:dyDescent="0.25">
      <c r="B158" s="114"/>
      <c r="C158" s="115" t="s">
        <v>233</v>
      </c>
      <c r="D158" s="116"/>
      <c r="E158" s="116"/>
      <c r="F158" s="116"/>
      <c r="G158" s="116"/>
      <c r="H158" s="116"/>
      <c r="I158" s="46"/>
      <c r="J158" s="46"/>
      <c r="K158" s="46"/>
      <c r="L158" s="116"/>
      <c r="M158" s="116"/>
      <c r="N158" s="116"/>
      <c r="O158" s="116"/>
      <c r="P158" s="116"/>
    </row>
    <row r="159" spans="2:19" x14ac:dyDescent="0.25">
      <c r="C159" s="115" t="s">
        <v>234</v>
      </c>
    </row>
    <row r="160" spans="2:19" x14ac:dyDescent="0.25">
      <c r="C160" s="115" t="s">
        <v>235</v>
      </c>
    </row>
    <row r="161" spans="3:3" x14ac:dyDescent="0.25">
      <c r="C161" s="115" t="s">
        <v>236</v>
      </c>
    </row>
    <row r="162" spans="3:3" x14ac:dyDescent="0.25">
      <c r="C162" s="115" t="s">
        <v>237</v>
      </c>
    </row>
  </sheetData>
  <mergeCells count="75">
    <mergeCell ref="B4:C4"/>
    <mergeCell ref="F5:N5"/>
    <mergeCell ref="B7:C7"/>
    <mergeCell ref="F8:N8"/>
    <mergeCell ref="E16:I16"/>
    <mergeCell ref="K16:N16"/>
    <mergeCell ref="A19:O19"/>
    <mergeCell ref="B21:B22"/>
    <mergeCell ref="D21:D22"/>
    <mergeCell ref="L21:L22"/>
    <mergeCell ref="M21:M22"/>
    <mergeCell ref="O21:O22"/>
    <mergeCell ref="B25:B26"/>
    <mergeCell ref="D25:D26"/>
    <mergeCell ref="L25:L26"/>
    <mergeCell ref="M25:M26"/>
    <mergeCell ref="O25:O26"/>
    <mergeCell ref="B23:B24"/>
    <mergeCell ref="D23:D24"/>
    <mergeCell ref="L23:L24"/>
    <mergeCell ref="M23:M24"/>
    <mergeCell ref="O23:O24"/>
    <mergeCell ref="B29:B30"/>
    <mergeCell ref="D29:D30"/>
    <mergeCell ref="L29:L30"/>
    <mergeCell ref="M29:M30"/>
    <mergeCell ref="O29:O30"/>
    <mergeCell ref="B27:B28"/>
    <mergeCell ref="D27:D28"/>
    <mergeCell ref="L27:L28"/>
    <mergeCell ref="M27:M28"/>
    <mergeCell ref="O27:O28"/>
    <mergeCell ref="B33:B34"/>
    <mergeCell ref="D33:D34"/>
    <mergeCell ref="L33:L34"/>
    <mergeCell ref="M33:M34"/>
    <mergeCell ref="O33:O34"/>
    <mergeCell ref="B31:B32"/>
    <mergeCell ref="D31:D32"/>
    <mergeCell ref="L31:L32"/>
    <mergeCell ref="M31:M32"/>
    <mergeCell ref="O31:O32"/>
    <mergeCell ref="B37:B38"/>
    <mergeCell ref="D37:D38"/>
    <mergeCell ref="L37:L38"/>
    <mergeCell ref="M37:M38"/>
    <mergeCell ref="B35:B36"/>
    <mergeCell ref="D35:D36"/>
    <mergeCell ref="L35:L36"/>
    <mergeCell ref="M35:M36"/>
    <mergeCell ref="M41:M43"/>
    <mergeCell ref="B39:B40"/>
    <mergeCell ref="D39:D40"/>
    <mergeCell ref="L39:L40"/>
    <mergeCell ref="M39:M40"/>
    <mergeCell ref="B41:B43"/>
    <mergeCell ref="D41:D43"/>
    <mergeCell ref="L41:L43"/>
    <mergeCell ref="A92:O92"/>
    <mergeCell ref="B44:B46"/>
    <mergeCell ref="D44:D46"/>
    <mergeCell ref="L44:L46"/>
    <mergeCell ref="M44:M46"/>
    <mergeCell ref="B47:B48"/>
    <mergeCell ref="D47:D48"/>
    <mergeCell ref="L47:L48"/>
    <mergeCell ref="M47:M48"/>
    <mergeCell ref="A59:C59"/>
    <mergeCell ref="A61:O61"/>
    <mergeCell ref="A90:C90"/>
    <mergeCell ref="A140:C140"/>
    <mergeCell ref="A111:C111"/>
    <mergeCell ref="A113:O113"/>
    <mergeCell ref="A116:A118"/>
    <mergeCell ref="A123:A124"/>
  </mergeCells>
  <printOptions horizontalCentered="1"/>
  <pageMargins left="0.78740157480314965" right="0.39370078740157483" top="0.59055118110236227" bottom="0.19685039370078741" header="0.31496062992125984" footer="0.11811023622047245"/>
  <pageSetup paperSize="9" scale="63" fitToHeight="2" orientation="portrait" r:id="rId1"/>
  <headerFooter>
    <oddFooter>&amp;Lwwt61&amp;CSeite &amp;P&amp;R&amp;D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4"/>
  <sheetViews>
    <sheetView showGridLines="0" tabSelected="1" view="pageBreakPreview" zoomScale="70" zoomScaleNormal="70" zoomScaleSheetLayoutView="70" workbookViewId="0">
      <selection activeCell="J17" sqref="J17"/>
    </sheetView>
  </sheetViews>
  <sheetFormatPr baseColWidth="10" defaultRowHeight="15" x14ac:dyDescent="0.25"/>
  <cols>
    <col min="1" max="1" width="14.7109375" customWidth="1"/>
    <col min="2" max="7" width="17.7109375" style="1" customWidth="1"/>
    <col min="8" max="8" width="15.7109375" style="1" customWidth="1"/>
    <col min="9" max="9" width="16.7109375" bestFit="1" customWidth="1"/>
    <col min="10" max="10" width="19.28515625" customWidth="1"/>
    <col min="11" max="11" width="19.42578125" customWidth="1"/>
  </cols>
  <sheetData>
    <row r="1" spans="1:20" ht="18.75" x14ac:dyDescent="0.3">
      <c r="F1" s="182" t="s">
        <v>302</v>
      </c>
      <c r="G1" s="183">
        <v>46219</v>
      </c>
    </row>
    <row r="2" spans="1:20" ht="28.5" x14ac:dyDescent="0.25">
      <c r="A2" s="1"/>
      <c r="B2" s="2" t="s">
        <v>12</v>
      </c>
      <c r="C2" s="3" t="s">
        <v>303</v>
      </c>
    </row>
    <row r="3" spans="1:20" ht="15.75" x14ac:dyDescent="0.25">
      <c r="A3" s="1"/>
      <c r="B3" s="2" t="s">
        <v>13</v>
      </c>
      <c r="C3" s="246" t="s">
        <v>406</v>
      </c>
      <c r="E3" s="5" t="s">
        <v>397</v>
      </c>
    </row>
    <row r="4" spans="1:20" ht="15.75" x14ac:dyDescent="0.25">
      <c r="A4" s="1"/>
      <c r="B4" s="2" t="s">
        <v>14</v>
      </c>
      <c r="C4" s="7">
        <v>56304016</v>
      </c>
    </row>
    <row r="5" spans="1:20" ht="15.75" x14ac:dyDescent="0.25">
      <c r="A5" s="1"/>
      <c r="B5" s="2" t="s">
        <v>15</v>
      </c>
      <c r="C5" s="4" t="s">
        <v>16</v>
      </c>
      <c r="D5" s="4"/>
    </row>
    <row r="6" spans="1:20" x14ac:dyDescent="0.25">
      <c r="A6" s="271" t="s">
        <v>308</v>
      </c>
      <c r="B6" s="274">
        <v>45</v>
      </c>
      <c r="C6" s="275"/>
      <c r="D6" s="275"/>
      <c r="E6" s="275"/>
      <c r="F6" s="275"/>
      <c r="G6" s="276"/>
    </row>
    <row r="7" spans="1:20" x14ac:dyDescent="0.25">
      <c r="A7" s="272"/>
      <c r="B7" s="189">
        <f t="shared" ref="B7:F7" si="0">B8</f>
        <v>46328</v>
      </c>
      <c r="C7" s="189">
        <f t="shared" si="0"/>
        <v>46329</v>
      </c>
      <c r="D7" s="189">
        <f t="shared" si="0"/>
        <v>46330</v>
      </c>
      <c r="E7" s="189">
        <f t="shared" si="0"/>
        <v>46331</v>
      </c>
      <c r="F7" s="189">
        <f t="shared" si="0"/>
        <v>46332</v>
      </c>
      <c r="G7" s="247">
        <f>G8</f>
        <v>46333</v>
      </c>
      <c r="J7" s="186"/>
      <c r="N7" s="186"/>
    </row>
    <row r="8" spans="1:20" x14ac:dyDescent="0.25">
      <c r="A8" s="273"/>
      <c r="B8" s="190">
        <v>46328</v>
      </c>
      <c r="C8" s="190">
        <f>B8+1</f>
        <v>46329</v>
      </c>
      <c r="D8" s="190">
        <f t="shared" ref="D8:G8" si="1">C8+1</f>
        <v>46330</v>
      </c>
      <c r="E8" s="190">
        <f t="shared" si="1"/>
        <v>46331</v>
      </c>
      <c r="F8" s="190">
        <f t="shared" si="1"/>
        <v>46332</v>
      </c>
      <c r="G8" s="248">
        <f t="shared" si="1"/>
        <v>46333</v>
      </c>
      <c r="J8" s="186"/>
      <c r="N8" s="186"/>
    </row>
    <row r="9" spans="1:20" ht="18" x14ac:dyDescent="0.25">
      <c r="A9" s="6" t="s">
        <v>17</v>
      </c>
      <c r="B9" s="193"/>
      <c r="C9" s="195"/>
      <c r="D9" s="195"/>
      <c r="E9" s="195"/>
      <c r="F9" s="197" t="s">
        <v>80</v>
      </c>
      <c r="G9" s="192" t="s">
        <v>73</v>
      </c>
      <c r="N9" s="186"/>
    </row>
    <row r="10" spans="1:20" ht="18" x14ac:dyDescent="0.25">
      <c r="A10" s="6" t="s">
        <v>19</v>
      </c>
      <c r="B10" s="193"/>
      <c r="C10" s="195"/>
      <c r="D10" s="195"/>
      <c r="E10" s="195"/>
      <c r="F10" s="197" t="s">
        <v>80</v>
      </c>
      <c r="G10" s="192" t="s">
        <v>73</v>
      </c>
    </row>
    <row r="11" spans="1:20" ht="18" x14ac:dyDescent="0.25">
      <c r="A11" s="6" t="s">
        <v>20</v>
      </c>
      <c r="B11" s="193"/>
      <c r="C11" s="195"/>
      <c r="D11" s="195"/>
      <c r="E11" s="195"/>
      <c r="F11" s="197" t="s">
        <v>80</v>
      </c>
      <c r="G11" s="192" t="s">
        <v>73</v>
      </c>
    </row>
    <row r="12" spans="1:20" ht="18" x14ac:dyDescent="0.25">
      <c r="A12" s="6" t="s">
        <v>21</v>
      </c>
      <c r="B12" s="193"/>
      <c r="C12" s="195"/>
      <c r="D12" s="195"/>
      <c r="E12" s="195"/>
      <c r="F12" s="197" t="s">
        <v>88</v>
      </c>
      <c r="G12" s="192" t="s">
        <v>73</v>
      </c>
      <c r="P12" s="186"/>
      <c r="Q12" s="186"/>
      <c r="R12" s="186"/>
      <c r="S12" s="186"/>
      <c r="T12" s="186"/>
    </row>
    <row r="13" spans="1:20" ht="18" x14ac:dyDescent="0.25">
      <c r="A13" s="6" t="s">
        <v>22</v>
      </c>
      <c r="B13" s="193"/>
      <c r="C13" s="195"/>
      <c r="D13" s="195"/>
      <c r="E13" s="195"/>
      <c r="F13" s="197" t="s">
        <v>88</v>
      </c>
      <c r="G13" s="244" t="s">
        <v>404</v>
      </c>
      <c r="P13" s="186"/>
      <c r="Q13" s="186"/>
      <c r="R13" s="186"/>
      <c r="S13" s="186"/>
      <c r="T13" s="186"/>
    </row>
    <row r="14" spans="1:20" ht="18" x14ac:dyDescent="0.25">
      <c r="A14" s="6"/>
      <c r="B14" s="193"/>
      <c r="C14" s="195"/>
      <c r="D14" s="195"/>
      <c r="E14" s="195"/>
      <c r="F14" s="244" t="s">
        <v>371</v>
      </c>
      <c r="G14" s="192" t="s">
        <v>292</v>
      </c>
      <c r="H14" s="186"/>
      <c r="T14" s="186"/>
    </row>
    <row r="15" spans="1:20" ht="18" x14ac:dyDescent="0.25">
      <c r="A15" s="6" t="s">
        <v>24</v>
      </c>
      <c r="B15" s="193"/>
      <c r="C15" s="195"/>
      <c r="D15" s="195"/>
      <c r="E15" s="191" t="s">
        <v>10</v>
      </c>
      <c r="F15" s="197" t="s">
        <v>88</v>
      </c>
      <c r="G15" s="192" t="s">
        <v>292</v>
      </c>
      <c r="T15" s="186"/>
    </row>
    <row r="16" spans="1:20" ht="18" x14ac:dyDescent="0.25">
      <c r="A16" s="6" t="s">
        <v>26</v>
      </c>
      <c r="B16" s="193"/>
      <c r="C16" s="195"/>
      <c r="D16" s="195"/>
      <c r="E16" s="197" t="s">
        <v>76</v>
      </c>
      <c r="F16" s="197" t="s">
        <v>88</v>
      </c>
      <c r="G16" s="193"/>
      <c r="T16" s="186"/>
    </row>
    <row r="17" spans="1:20" ht="18" x14ac:dyDescent="0.25">
      <c r="A17" s="6" t="s">
        <v>138</v>
      </c>
      <c r="B17" s="193"/>
      <c r="C17" s="195"/>
      <c r="D17" s="195"/>
      <c r="E17" s="197" t="s">
        <v>76</v>
      </c>
      <c r="F17" s="197" t="s">
        <v>86</v>
      </c>
      <c r="G17" s="193"/>
      <c r="T17" s="186"/>
    </row>
    <row r="18" spans="1:20" ht="18" x14ac:dyDescent="0.25">
      <c r="A18" s="6" t="s">
        <v>27</v>
      </c>
      <c r="B18" s="193"/>
      <c r="C18" s="195"/>
      <c r="D18" s="195"/>
      <c r="E18" s="197" t="s">
        <v>76</v>
      </c>
      <c r="F18" s="197" t="s">
        <v>86</v>
      </c>
      <c r="G18" s="193"/>
      <c r="T18" s="186"/>
    </row>
    <row r="19" spans="1:20" ht="18" x14ac:dyDescent="0.25">
      <c r="A19" s="6" t="s">
        <v>28</v>
      </c>
      <c r="B19" s="193"/>
      <c r="C19" s="195"/>
      <c r="D19" s="195"/>
      <c r="E19" s="197" t="s">
        <v>76</v>
      </c>
      <c r="F19" s="197" t="s">
        <v>87</v>
      </c>
      <c r="G19" s="193"/>
      <c r="T19" s="186"/>
    </row>
    <row r="20" spans="1:20" ht="18" x14ac:dyDescent="0.25">
      <c r="A20" s="6"/>
      <c r="B20" s="193"/>
      <c r="C20" s="195"/>
      <c r="D20" s="195"/>
      <c r="E20" s="244" t="s">
        <v>371</v>
      </c>
      <c r="F20" s="193"/>
      <c r="G20" s="193"/>
      <c r="O20" s="186"/>
      <c r="T20" s="186"/>
    </row>
    <row r="21" spans="1:20" ht="18" x14ac:dyDescent="0.25">
      <c r="A21" s="6" t="s">
        <v>29</v>
      </c>
      <c r="B21" s="193"/>
      <c r="C21" s="193"/>
      <c r="D21" s="195"/>
      <c r="E21" s="197" t="s">
        <v>293</v>
      </c>
      <c r="F21" s="193"/>
      <c r="G21" s="193"/>
      <c r="O21" s="186"/>
      <c r="T21" s="186"/>
    </row>
    <row r="22" spans="1:20" ht="18" x14ac:dyDescent="0.25">
      <c r="A22" s="6" t="s">
        <v>33</v>
      </c>
      <c r="B22" s="193"/>
      <c r="C22" s="195"/>
      <c r="D22" s="195"/>
      <c r="E22" s="197" t="s">
        <v>80</v>
      </c>
      <c r="F22" s="195"/>
      <c r="G22" s="193"/>
      <c r="T22" s="186"/>
    </row>
    <row r="23" spans="1:20" ht="18" x14ac:dyDescent="0.25">
      <c r="A23" s="6" t="s">
        <v>34</v>
      </c>
      <c r="B23" s="193"/>
      <c r="C23" s="195"/>
      <c r="D23" s="195"/>
      <c r="E23" s="195"/>
      <c r="F23" s="195"/>
      <c r="G23" s="193"/>
      <c r="T23" s="186"/>
    </row>
    <row r="24" spans="1:20" ht="18" x14ac:dyDescent="0.25">
      <c r="A24" s="6" t="s">
        <v>35</v>
      </c>
      <c r="B24" s="193"/>
      <c r="C24" s="193"/>
      <c r="D24" s="195"/>
      <c r="E24" s="6"/>
      <c r="F24" s="6"/>
      <c r="G24" s="193"/>
      <c r="O24" s="186"/>
      <c r="T24" s="186"/>
    </row>
    <row r="25" spans="1:20" x14ac:dyDescent="0.25">
      <c r="N25" s="186"/>
      <c r="T25" s="186"/>
    </row>
    <row r="26" spans="1:20" ht="15" customHeight="1" x14ac:dyDescent="0.25">
      <c r="A26" s="271" t="str">
        <f>A6</f>
        <v>IWT Tirol</v>
      </c>
      <c r="B26" s="274">
        <f>B6+1</f>
        <v>46</v>
      </c>
      <c r="C26" s="275"/>
      <c r="D26" s="275"/>
      <c r="E26" s="275"/>
      <c r="F26" s="275"/>
      <c r="G26" s="276"/>
      <c r="M26" s="186"/>
      <c r="N26" s="186"/>
      <c r="T26" s="186"/>
    </row>
    <row r="27" spans="1:20" ht="15" customHeight="1" x14ac:dyDescent="0.25">
      <c r="A27" s="272"/>
      <c r="B27" s="189">
        <f t="shared" ref="B27:F27" si="2">B28</f>
        <v>46335</v>
      </c>
      <c r="C27" s="189">
        <f t="shared" si="2"/>
        <v>46336</v>
      </c>
      <c r="D27" s="189">
        <f t="shared" si="2"/>
        <v>46337</v>
      </c>
      <c r="E27" s="189">
        <f t="shared" si="2"/>
        <v>46338</v>
      </c>
      <c r="F27" s="189">
        <f t="shared" si="2"/>
        <v>46339</v>
      </c>
      <c r="G27" s="189">
        <f>G28</f>
        <v>46340</v>
      </c>
      <c r="M27" s="186"/>
      <c r="N27" s="186"/>
      <c r="T27" s="186"/>
    </row>
    <row r="28" spans="1:20" ht="15" customHeight="1" x14ac:dyDescent="0.25">
      <c r="A28" s="273"/>
      <c r="B28" s="190">
        <f>B8+7</f>
        <v>46335</v>
      </c>
      <c r="C28" s="248">
        <f>B28+1</f>
        <v>46336</v>
      </c>
      <c r="D28" s="248">
        <f t="shared" ref="D28:G28" si="3">C28+1</f>
        <v>46337</v>
      </c>
      <c r="E28" s="248">
        <f t="shared" si="3"/>
        <v>46338</v>
      </c>
      <c r="F28" s="248">
        <f t="shared" si="3"/>
        <v>46339</v>
      </c>
      <c r="G28" s="248">
        <f t="shared" si="3"/>
        <v>46340</v>
      </c>
      <c r="M28" s="186"/>
      <c r="N28" s="186"/>
    </row>
    <row r="29" spans="1:20" ht="18" customHeight="1" x14ac:dyDescent="0.25">
      <c r="A29" s="6" t="str">
        <f>A9</f>
        <v>08.00-08.50</v>
      </c>
      <c r="B29" s="193"/>
      <c r="C29" s="220" t="s">
        <v>165</v>
      </c>
      <c r="D29" s="220" t="s">
        <v>178</v>
      </c>
      <c r="E29" s="220" t="s">
        <v>23</v>
      </c>
      <c r="F29" s="220" t="s">
        <v>47</v>
      </c>
      <c r="G29" s="219" t="s">
        <v>400</v>
      </c>
      <c r="M29" s="186"/>
      <c r="N29" s="186"/>
      <c r="O29" s="186"/>
    </row>
    <row r="30" spans="1:20" ht="18" x14ac:dyDescent="0.25">
      <c r="A30" s="6" t="str">
        <f>A10</f>
        <v>08.50-09.40</v>
      </c>
      <c r="B30" s="193"/>
      <c r="C30" s="220" t="s">
        <v>165</v>
      </c>
      <c r="D30" s="220" t="s">
        <v>54</v>
      </c>
      <c r="E30" s="220" t="s">
        <v>23</v>
      </c>
      <c r="F30" s="220" t="s">
        <v>47</v>
      </c>
      <c r="G30" s="219" t="s">
        <v>400</v>
      </c>
      <c r="N30" s="186"/>
      <c r="O30" s="186"/>
    </row>
    <row r="31" spans="1:20" ht="18" x14ac:dyDescent="0.25">
      <c r="A31" s="6" t="str">
        <f>A11</f>
        <v>09.55-10.45</v>
      </c>
      <c r="B31" s="193"/>
      <c r="C31" s="220" t="s">
        <v>50</v>
      </c>
      <c r="D31" s="220" t="s">
        <v>54</v>
      </c>
      <c r="E31" s="219" t="s">
        <v>45</v>
      </c>
      <c r="F31" s="219" t="s">
        <v>78</v>
      </c>
      <c r="G31" s="219" t="s">
        <v>400</v>
      </c>
      <c r="I31" s="249"/>
      <c r="M31" s="249"/>
      <c r="N31" s="250"/>
    </row>
    <row r="32" spans="1:20" ht="18" x14ac:dyDescent="0.25">
      <c r="A32" s="6" t="str">
        <f>A12</f>
        <v>10.45-11.35</v>
      </c>
      <c r="B32" s="193"/>
      <c r="C32" s="220" t="s">
        <v>50</v>
      </c>
      <c r="D32" s="220" t="s">
        <v>54</v>
      </c>
      <c r="E32" s="219" t="s">
        <v>45</v>
      </c>
      <c r="F32" s="219" t="s">
        <v>78</v>
      </c>
      <c r="G32" s="219" t="s">
        <v>400</v>
      </c>
      <c r="N32" s="186"/>
    </row>
    <row r="33" spans="1:15" ht="18" x14ac:dyDescent="0.25">
      <c r="A33" s="6" t="str">
        <f>A13</f>
        <v>11.40-12.30</v>
      </c>
      <c r="B33" s="193"/>
      <c r="C33" s="220" t="s">
        <v>61</v>
      </c>
      <c r="D33" s="220" t="s">
        <v>31</v>
      </c>
      <c r="E33" s="219" t="s">
        <v>37</v>
      </c>
      <c r="F33" s="219" t="s">
        <v>78</v>
      </c>
      <c r="G33" s="219" t="s">
        <v>400</v>
      </c>
      <c r="N33" s="186"/>
      <c r="O33" s="186"/>
    </row>
    <row r="34" spans="1:15" ht="18" x14ac:dyDescent="0.25">
      <c r="A34" s="6"/>
      <c r="B34" s="193"/>
      <c r="C34" s="244" t="s">
        <v>395</v>
      </c>
      <c r="D34" s="244" t="s">
        <v>395</v>
      </c>
      <c r="E34" s="244" t="s">
        <v>395</v>
      </c>
      <c r="F34" s="244" t="s">
        <v>395</v>
      </c>
      <c r="G34" s="244" t="s">
        <v>395</v>
      </c>
      <c r="N34" s="186"/>
    </row>
    <row r="35" spans="1:15" ht="18" x14ac:dyDescent="0.25">
      <c r="A35" s="6" t="str">
        <f>A15</f>
        <v>13.00-13.50</v>
      </c>
      <c r="B35" s="193"/>
      <c r="C35" s="220" t="s">
        <v>61</v>
      </c>
      <c r="D35" s="220" t="s">
        <v>31</v>
      </c>
      <c r="E35" s="219" t="s">
        <v>37</v>
      </c>
      <c r="F35" s="219" t="s">
        <v>400</v>
      </c>
      <c r="G35" s="219" t="s">
        <v>400</v>
      </c>
      <c r="N35" s="186"/>
    </row>
    <row r="36" spans="1:15" ht="18" x14ac:dyDescent="0.25">
      <c r="A36" s="6" t="str">
        <f>A16</f>
        <v>13.50-14.40</v>
      </c>
      <c r="B36" s="193"/>
      <c r="C36" s="220" t="s">
        <v>61</v>
      </c>
      <c r="D36" s="220" t="s">
        <v>103</v>
      </c>
      <c r="E36" s="219" t="s">
        <v>37</v>
      </c>
      <c r="F36" s="219" t="s">
        <v>400</v>
      </c>
      <c r="G36" s="219" t="s">
        <v>400</v>
      </c>
      <c r="M36" s="186"/>
      <c r="N36" s="186"/>
    </row>
    <row r="37" spans="1:15" ht="18" x14ac:dyDescent="0.25">
      <c r="A37" s="6" t="str">
        <f>A17</f>
        <v>14.55-15.45</v>
      </c>
      <c r="B37" s="193"/>
      <c r="C37" s="220" t="s">
        <v>176</v>
      </c>
      <c r="D37" s="220" t="s">
        <v>30</v>
      </c>
      <c r="E37" s="220" t="s">
        <v>40</v>
      </c>
      <c r="F37" s="219" t="s">
        <v>400</v>
      </c>
      <c r="G37" s="219" t="s">
        <v>400</v>
      </c>
      <c r="I37" s="213" t="s">
        <v>352</v>
      </c>
      <c r="N37" s="186"/>
      <c r="O37" s="186"/>
    </row>
    <row r="38" spans="1:15" ht="18" x14ac:dyDescent="0.25">
      <c r="A38" s="6" t="str">
        <f>A18</f>
        <v>15.45-16.35</v>
      </c>
      <c r="B38" s="193"/>
      <c r="C38" s="220" t="s">
        <v>176</v>
      </c>
      <c r="D38" s="220" t="s">
        <v>30</v>
      </c>
      <c r="E38" s="220" t="s">
        <v>40</v>
      </c>
      <c r="F38" s="219" t="s">
        <v>400</v>
      </c>
      <c r="G38" s="6"/>
      <c r="N38" s="186"/>
    </row>
    <row r="39" spans="1:15" ht="18" x14ac:dyDescent="0.25">
      <c r="A39" s="6" t="str">
        <f>A19</f>
        <v>16.40-17.30</v>
      </c>
      <c r="B39" s="193"/>
      <c r="C39" s="220" t="s">
        <v>176</v>
      </c>
      <c r="D39" s="220" t="s">
        <v>18</v>
      </c>
      <c r="E39" s="220" t="s">
        <v>51</v>
      </c>
      <c r="F39" s="219" t="s">
        <v>400</v>
      </c>
      <c r="G39" s="6"/>
    </row>
    <row r="40" spans="1:15" ht="18" x14ac:dyDescent="0.25">
      <c r="A40" s="6"/>
      <c r="B40" s="193"/>
      <c r="C40" s="193"/>
      <c r="D40" s="193"/>
      <c r="E40" s="193"/>
      <c r="F40" s="193"/>
      <c r="G40" s="193"/>
    </row>
    <row r="41" spans="1:15" ht="18" x14ac:dyDescent="0.25">
      <c r="A41" s="6" t="str">
        <f>A21</f>
        <v>18.00-18.50</v>
      </c>
      <c r="B41" s="193"/>
      <c r="C41" s="220" t="s">
        <v>178</v>
      </c>
      <c r="D41" s="220" t="s">
        <v>18</v>
      </c>
      <c r="E41" s="220" t="s">
        <v>51</v>
      </c>
      <c r="F41" s="219" t="s">
        <v>400</v>
      </c>
      <c r="G41" s="6"/>
    </row>
    <row r="42" spans="1:15" ht="18" x14ac:dyDescent="0.25">
      <c r="A42" s="6" t="str">
        <f>A22</f>
        <v>18.50-19.40</v>
      </c>
      <c r="B42" s="193"/>
      <c r="C42" s="193"/>
      <c r="D42" s="193"/>
      <c r="E42" s="193"/>
      <c r="F42" s="193"/>
      <c r="G42" s="6"/>
    </row>
    <row r="43" spans="1:15" ht="18" x14ac:dyDescent="0.25">
      <c r="A43" s="6" t="str">
        <f>A23</f>
        <v>19.50-20.40</v>
      </c>
      <c r="B43" s="193"/>
      <c r="C43" s="193"/>
      <c r="D43" s="193"/>
      <c r="E43" s="193"/>
      <c r="F43" s="193"/>
      <c r="G43" s="6"/>
    </row>
    <row r="44" spans="1:15" ht="18" x14ac:dyDescent="0.25">
      <c r="A44" s="6" t="str">
        <f>A24</f>
        <v>20.40-21.30</v>
      </c>
      <c r="B44" s="193"/>
      <c r="C44" s="193"/>
      <c r="D44" s="193"/>
      <c r="E44" s="193"/>
      <c r="F44" s="193"/>
      <c r="G44" s="6"/>
    </row>
    <row r="46" spans="1:15" ht="15" customHeight="1" x14ac:dyDescent="0.25">
      <c r="A46" s="271" t="str">
        <f>A26</f>
        <v>IWT Tirol</v>
      </c>
      <c r="B46" s="274">
        <f>B26+1</f>
        <v>47</v>
      </c>
      <c r="C46" s="275"/>
      <c r="D46" s="275"/>
      <c r="E46" s="275"/>
      <c r="F46" s="275"/>
      <c r="G46" s="276"/>
    </row>
    <row r="47" spans="1:15" ht="15" customHeight="1" x14ac:dyDescent="0.25">
      <c r="A47" s="272"/>
      <c r="B47" s="189">
        <f t="shared" ref="B47:G47" si="4">B48</f>
        <v>46342</v>
      </c>
      <c r="C47" s="189">
        <f t="shared" si="4"/>
        <v>46343</v>
      </c>
      <c r="D47" s="189">
        <f t="shared" si="4"/>
        <v>46344</v>
      </c>
      <c r="E47" s="189">
        <f t="shared" si="4"/>
        <v>46345</v>
      </c>
      <c r="F47" s="189">
        <f t="shared" si="4"/>
        <v>46346</v>
      </c>
      <c r="G47" s="189">
        <f t="shared" si="4"/>
        <v>46347</v>
      </c>
    </row>
    <row r="48" spans="1:15" ht="15" customHeight="1" x14ac:dyDescent="0.25">
      <c r="A48" s="273"/>
      <c r="B48" s="190">
        <f>B28+7</f>
        <v>46342</v>
      </c>
      <c r="C48" s="190">
        <f>B48+1</f>
        <v>46343</v>
      </c>
      <c r="D48" s="190">
        <f t="shared" ref="D48:G48" si="5">C48+1</f>
        <v>46344</v>
      </c>
      <c r="E48" s="190">
        <f t="shared" si="5"/>
        <v>46345</v>
      </c>
      <c r="F48" s="248">
        <f t="shared" si="5"/>
        <v>46346</v>
      </c>
      <c r="G48" s="190">
        <f t="shared" si="5"/>
        <v>46347</v>
      </c>
    </row>
    <row r="49" spans="1:7" ht="18" x14ac:dyDescent="0.25">
      <c r="A49" s="6" t="str">
        <f>A29</f>
        <v>08.00-08.50</v>
      </c>
      <c r="B49" s="198"/>
      <c r="C49" s="195"/>
      <c r="D49" s="198"/>
      <c r="E49" s="199"/>
      <c r="F49" s="245" t="s">
        <v>398</v>
      </c>
      <c r="G49" s="196"/>
    </row>
    <row r="50" spans="1:7" ht="18" x14ac:dyDescent="0.25">
      <c r="A50" s="6" t="str">
        <f>A30</f>
        <v>08.50-09.40</v>
      </c>
      <c r="B50" s="198"/>
      <c r="C50" s="198"/>
      <c r="D50" s="198"/>
      <c r="E50" s="199"/>
      <c r="F50" s="245" t="s">
        <v>398</v>
      </c>
      <c r="G50" s="196"/>
    </row>
    <row r="51" spans="1:7" ht="18" x14ac:dyDescent="0.25">
      <c r="A51" s="6" t="str">
        <f>A31</f>
        <v>09.55-10.45</v>
      </c>
      <c r="B51" s="198"/>
      <c r="C51" s="198"/>
      <c r="D51" s="198"/>
      <c r="E51" s="199"/>
      <c r="F51" s="245" t="s">
        <v>398</v>
      </c>
      <c r="G51" s="196"/>
    </row>
    <row r="52" spans="1:7" ht="18" x14ac:dyDescent="0.25">
      <c r="A52" s="6" t="str">
        <f>A32</f>
        <v>10.45-11.35</v>
      </c>
      <c r="B52" s="198"/>
      <c r="C52" s="198"/>
      <c r="D52" s="198"/>
      <c r="E52" s="199"/>
      <c r="F52" s="245" t="s">
        <v>398</v>
      </c>
      <c r="G52" s="196"/>
    </row>
    <row r="53" spans="1:7" ht="18" x14ac:dyDescent="0.25">
      <c r="A53" s="6" t="str">
        <f>A33</f>
        <v>11.40-12.30</v>
      </c>
      <c r="B53" s="198"/>
      <c r="C53" s="198"/>
      <c r="D53" s="198"/>
      <c r="E53" s="199"/>
      <c r="F53" s="245" t="s">
        <v>398</v>
      </c>
      <c r="G53" s="196"/>
    </row>
    <row r="54" spans="1:7" ht="18" x14ac:dyDescent="0.25">
      <c r="A54" s="6"/>
      <c r="B54" s="244"/>
      <c r="C54" s="244"/>
      <c r="D54" s="244"/>
      <c r="E54" s="244"/>
      <c r="F54" s="244"/>
      <c r="G54" s="196"/>
    </row>
    <row r="55" spans="1:7" ht="18.75" customHeight="1" x14ac:dyDescent="0.25">
      <c r="A55" s="6" t="str">
        <f>A35</f>
        <v>13.00-13.50</v>
      </c>
      <c r="B55" s="195"/>
      <c r="C55" s="198"/>
      <c r="D55" s="198"/>
      <c r="E55" s="199"/>
      <c r="F55" s="244"/>
      <c r="G55" s="196"/>
    </row>
    <row r="56" spans="1:7" ht="18" x14ac:dyDescent="0.25">
      <c r="A56" s="6" t="str">
        <f>A36</f>
        <v>13.50-14.40</v>
      </c>
      <c r="B56" s="195"/>
      <c r="C56" s="198"/>
      <c r="D56" s="198"/>
      <c r="E56" s="199"/>
      <c r="F56" s="244"/>
      <c r="G56" s="196"/>
    </row>
    <row r="57" spans="1:7" ht="18" x14ac:dyDescent="0.25">
      <c r="A57" s="6" t="str">
        <f>A37</f>
        <v>14.55-15.45</v>
      </c>
      <c r="B57" s="195"/>
      <c r="C57" s="198"/>
      <c r="D57" s="198"/>
      <c r="E57" s="199"/>
      <c r="F57" s="244"/>
      <c r="G57" s="196"/>
    </row>
    <row r="58" spans="1:7" ht="18" customHeight="1" x14ac:dyDescent="0.25">
      <c r="A58" s="6" t="str">
        <f>A38</f>
        <v>15.45-16.35</v>
      </c>
      <c r="B58" s="195"/>
      <c r="C58" s="198"/>
      <c r="D58" s="6"/>
      <c r="E58" s="199"/>
      <c r="F58" s="244"/>
      <c r="G58" s="196"/>
    </row>
    <row r="59" spans="1:7" ht="18" x14ac:dyDescent="0.25">
      <c r="A59" s="6" t="str">
        <f>A39</f>
        <v>16.40-17.30</v>
      </c>
      <c r="B59" s="195"/>
      <c r="C59" s="198"/>
      <c r="D59" s="6"/>
      <c r="E59" s="199"/>
      <c r="F59" s="244"/>
      <c r="G59" s="196"/>
    </row>
    <row r="60" spans="1:7" ht="18" x14ac:dyDescent="0.25">
      <c r="A60" s="6"/>
      <c r="B60" s="195"/>
      <c r="C60" s="196"/>
      <c r="D60" s="196"/>
      <c r="E60" s="196"/>
      <c r="F60" s="244"/>
      <c r="G60" s="196"/>
    </row>
    <row r="61" spans="1:7" ht="18" customHeight="1" x14ac:dyDescent="0.25">
      <c r="A61" s="6" t="str">
        <f>A41</f>
        <v>18.00-18.50</v>
      </c>
      <c r="B61" s="198"/>
      <c r="C61" s="196"/>
      <c r="D61" s="195"/>
      <c r="E61" s="196"/>
      <c r="F61" s="196"/>
      <c r="G61" s="196"/>
    </row>
    <row r="62" spans="1:7" ht="18" x14ac:dyDescent="0.25">
      <c r="A62" s="6" t="str">
        <f>A42</f>
        <v>18.50-19.40</v>
      </c>
      <c r="B62" s="194"/>
      <c r="C62" s="196"/>
      <c r="D62" s="193"/>
      <c r="E62" s="196"/>
      <c r="F62" s="194"/>
      <c r="G62" s="6"/>
    </row>
    <row r="63" spans="1:7" ht="18" x14ac:dyDescent="0.25">
      <c r="A63" s="6" t="str">
        <f>A43</f>
        <v>19.50-20.40</v>
      </c>
      <c r="B63" s="194"/>
      <c r="C63" s="196"/>
      <c r="D63" s="193"/>
      <c r="E63" s="196"/>
      <c r="F63" s="194"/>
      <c r="G63" s="6"/>
    </row>
    <row r="64" spans="1:7" ht="18" x14ac:dyDescent="0.25">
      <c r="A64" s="6" t="str">
        <f>A44</f>
        <v>20.40-21.30</v>
      </c>
      <c r="B64" s="187"/>
      <c r="C64" s="184"/>
      <c r="D64" s="184"/>
      <c r="E64" s="196"/>
      <c r="F64" s="184"/>
      <c r="G64" s="188"/>
    </row>
    <row r="66" spans="1:7" x14ac:dyDescent="0.25">
      <c r="A66" s="271" t="str">
        <f>A46</f>
        <v>IWT Tirol</v>
      </c>
      <c r="B66" s="274">
        <f>B46+1</f>
        <v>48</v>
      </c>
      <c r="C66" s="275"/>
      <c r="D66" s="275"/>
      <c r="E66" s="275"/>
      <c r="F66" s="275"/>
      <c r="G66" s="276"/>
    </row>
    <row r="67" spans="1:7" x14ac:dyDescent="0.25">
      <c r="A67" s="272"/>
      <c r="B67" s="189">
        <f t="shared" ref="B67:G67" si="6">B68</f>
        <v>46349</v>
      </c>
      <c r="C67" s="189">
        <f t="shared" si="6"/>
        <v>46350</v>
      </c>
      <c r="D67" s="189">
        <f t="shared" si="6"/>
        <v>46351</v>
      </c>
      <c r="E67" s="189">
        <f t="shared" si="6"/>
        <v>46352</v>
      </c>
      <c r="F67" s="189">
        <f t="shared" si="6"/>
        <v>46353</v>
      </c>
      <c r="G67" s="189">
        <f t="shared" si="6"/>
        <v>46354</v>
      </c>
    </row>
    <row r="68" spans="1:7" x14ac:dyDescent="0.25">
      <c r="A68" s="273"/>
      <c r="B68" s="190">
        <f>B48+7</f>
        <v>46349</v>
      </c>
      <c r="C68" s="190">
        <f>B68+1</f>
        <v>46350</v>
      </c>
      <c r="D68" s="190">
        <f t="shared" ref="D68" si="7">C68+1</f>
        <v>46351</v>
      </c>
      <c r="E68" s="190">
        <f t="shared" ref="E68" si="8">D68+1</f>
        <v>46352</v>
      </c>
      <c r="F68" s="190">
        <f t="shared" ref="F68" si="9">E68+1</f>
        <v>46353</v>
      </c>
      <c r="G68" s="190">
        <f t="shared" ref="G68" si="10">F68+1</f>
        <v>46354</v>
      </c>
    </row>
    <row r="69" spans="1:7" ht="18" x14ac:dyDescent="0.25">
      <c r="A69" s="6" t="str">
        <f>A49</f>
        <v>08.00-08.50</v>
      </c>
      <c r="B69" s="195"/>
      <c r="C69" s="196"/>
      <c r="D69" s="196"/>
      <c r="E69" s="199"/>
      <c r="F69" s="196"/>
      <c r="G69" s="196"/>
    </row>
    <row r="70" spans="1:7" ht="18" x14ac:dyDescent="0.25">
      <c r="A70" s="6" t="str">
        <f>A50</f>
        <v>08.50-09.40</v>
      </c>
      <c r="B70" s="195"/>
      <c r="C70" s="196"/>
      <c r="D70" s="196"/>
      <c r="E70" s="199"/>
      <c r="F70" s="196"/>
      <c r="G70" s="196"/>
    </row>
    <row r="71" spans="1:7" ht="18" x14ac:dyDescent="0.25">
      <c r="A71" s="6" t="str">
        <f>A51</f>
        <v>09.55-10.45</v>
      </c>
      <c r="B71" s="195"/>
      <c r="C71" s="196"/>
      <c r="D71" s="196"/>
      <c r="E71" s="199"/>
      <c r="F71" s="196"/>
      <c r="G71" s="196"/>
    </row>
    <row r="72" spans="1:7" ht="18" x14ac:dyDescent="0.25">
      <c r="A72" s="6" t="str">
        <f>A52</f>
        <v>10.45-11.35</v>
      </c>
      <c r="B72" s="195"/>
      <c r="C72" s="196"/>
      <c r="D72" s="196"/>
      <c r="E72" s="199"/>
      <c r="F72" s="196"/>
      <c r="G72" s="196"/>
    </row>
    <row r="73" spans="1:7" ht="18" x14ac:dyDescent="0.25">
      <c r="A73" s="6" t="str">
        <f>A53</f>
        <v>11.40-12.30</v>
      </c>
      <c r="B73" s="195"/>
      <c r="C73" s="196"/>
      <c r="D73" s="196"/>
      <c r="E73" s="199"/>
      <c r="F73" s="196"/>
      <c r="G73" s="196"/>
    </row>
    <row r="74" spans="1:7" ht="18" x14ac:dyDescent="0.25">
      <c r="A74" s="6"/>
      <c r="B74" s="244"/>
      <c r="C74" s="244"/>
      <c r="D74" s="244"/>
      <c r="E74" s="244"/>
      <c r="F74" s="196"/>
      <c r="G74" s="196"/>
    </row>
    <row r="75" spans="1:7" ht="18" x14ac:dyDescent="0.25">
      <c r="A75" s="6" t="str">
        <f>A55</f>
        <v>13.00-13.50</v>
      </c>
      <c r="B75" s="195"/>
      <c r="C75" s="196"/>
      <c r="D75" s="245" t="s">
        <v>135</v>
      </c>
      <c r="E75" s="244"/>
      <c r="F75" s="196"/>
      <c r="G75" s="196"/>
    </row>
    <row r="76" spans="1:7" ht="18" x14ac:dyDescent="0.25">
      <c r="A76" s="6" t="str">
        <f>A56</f>
        <v>13.50-14.40</v>
      </c>
      <c r="B76" s="195"/>
      <c r="C76" s="196"/>
      <c r="D76" s="245" t="s">
        <v>135</v>
      </c>
      <c r="E76" s="244"/>
      <c r="F76" s="196"/>
      <c r="G76" s="196"/>
    </row>
    <row r="77" spans="1:7" ht="18" x14ac:dyDescent="0.25">
      <c r="A77" s="6" t="str">
        <f>A57</f>
        <v>14.55-15.45</v>
      </c>
      <c r="B77" s="195"/>
      <c r="C77" s="196"/>
      <c r="D77" s="245" t="s">
        <v>135</v>
      </c>
      <c r="E77" s="244"/>
      <c r="F77" s="196"/>
      <c r="G77" s="196"/>
    </row>
    <row r="78" spans="1:7" ht="18" x14ac:dyDescent="0.25">
      <c r="A78" s="6" t="str">
        <f>A58</f>
        <v>15.45-16.35</v>
      </c>
      <c r="B78" s="196"/>
      <c r="C78" s="196"/>
      <c r="D78" s="245" t="s">
        <v>135</v>
      </c>
      <c r="E78" s="244"/>
      <c r="F78" s="196"/>
      <c r="G78" s="196"/>
    </row>
    <row r="79" spans="1:7" ht="18" x14ac:dyDescent="0.25">
      <c r="A79" s="6" t="str">
        <f>A59</f>
        <v>16.40-17.30</v>
      </c>
      <c r="B79" s="195"/>
      <c r="C79" s="196"/>
      <c r="D79" s="245" t="s">
        <v>135</v>
      </c>
      <c r="E79" s="244"/>
      <c r="F79" s="196"/>
      <c r="G79" s="196"/>
    </row>
    <row r="80" spans="1:7" ht="18" x14ac:dyDescent="0.25">
      <c r="A80" s="6"/>
      <c r="B80" s="195"/>
      <c r="C80" s="196"/>
      <c r="D80" s="245" t="s">
        <v>135</v>
      </c>
      <c r="E80" s="244"/>
      <c r="F80" s="196"/>
      <c r="G80" s="196"/>
    </row>
    <row r="81" spans="1:7" ht="18" x14ac:dyDescent="0.25">
      <c r="A81" s="6" t="str">
        <f>A61</f>
        <v>18.00-18.50</v>
      </c>
      <c r="B81" s="198"/>
      <c r="C81" s="196"/>
      <c r="D81" s="230" t="s">
        <v>399</v>
      </c>
      <c r="E81" s="244"/>
      <c r="F81" s="196"/>
      <c r="G81" s="196"/>
    </row>
    <row r="82" spans="1:7" ht="18" x14ac:dyDescent="0.25">
      <c r="A82" s="6" t="str">
        <f>A62</f>
        <v>18.50-19.40</v>
      </c>
      <c r="B82" s="194"/>
      <c r="C82" s="196"/>
      <c r="D82" s="6"/>
      <c r="E82" s="244"/>
      <c r="F82" s="194"/>
      <c r="G82" s="6"/>
    </row>
    <row r="83" spans="1:7" ht="18" x14ac:dyDescent="0.25">
      <c r="A83" s="6" t="str">
        <f>A63</f>
        <v>19.50-20.40</v>
      </c>
      <c r="B83" s="194"/>
      <c r="C83" s="196"/>
      <c r="D83" s="193"/>
      <c r="E83" s="194"/>
      <c r="F83" s="194"/>
      <c r="G83" s="6"/>
    </row>
    <row r="84" spans="1:7" ht="18" x14ac:dyDescent="0.25">
      <c r="A84" s="6" t="str">
        <f>A64</f>
        <v>20.40-21.30</v>
      </c>
      <c r="B84" s="187"/>
      <c r="C84" s="196"/>
      <c r="D84" s="184"/>
      <c r="E84" s="184"/>
      <c r="F84" s="184"/>
      <c r="G84" s="188"/>
    </row>
  </sheetData>
  <customSheetViews>
    <customSheetView guid="{C19D092B-E7BD-479A-9508-BD0C2BAC281F}" showPageBreaks="1" showGridLines="0" printArea="1" view="pageBreakPreview" topLeftCell="A79">
      <selection activeCell="M83" sqref="M83"/>
      <rowBreaks count="1" manualBreakCount="1">
        <brk id="68" max="16383" man="1"/>
      </rowBreaks>
      <colBreaks count="1" manualBreakCount="1">
        <brk id="11" max="130" man="1"/>
      </colBreaks>
      <pageMargins left="0.54" right="0.42" top="0.68" bottom="0.37" header="0.23" footer="0.2"/>
      <pageSetup paperSize="9" scale="57" orientation="portrait" r:id="rId1"/>
      <headerFooter alignWithMargins="0">
        <oddFooter>&amp;L&amp;"Calibri,Fett"Änderungen vorbehalten!&amp;RSeite &amp;P von &amp;N</oddFooter>
      </headerFooter>
    </customSheetView>
    <customSheetView guid="{84230C23-1143-419C-ACE2-3C9392A61961}" scale="70" showPageBreaks="1" showGridLines="0" printArea="1" view="pageBreakPreview" topLeftCell="A85">
      <selection activeCell="E114" sqref="E114:E128"/>
      <rowBreaks count="1" manualBreakCount="1">
        <brk id="68" max="16383" man="1"/>
      </rowBreaks>
      <pageMargins left="0.54" right="0.42" top="0.68" bottom="0.37" header="0.23" footer="0.2"/>
      <pageSetup paperSize="9" scale="58" orientation="portrait" r:id="rId2"/>
      <headerFooter alignWithMargins="0">
        <oddFooter>&amp;L&amp;"Calibri,Fett"Änderungen vorbehalten!&amp;RSeite &amp;P von &amp;N</oddFooter>
      </headerFooter>
    </customSheetView>
  </customSheetViews>
  <mergeCells count="8">
    <mergeCell ref="A66:A68"/>
    <mergeCell ref="B66:G66"/>
    <mergeCell ref="A6:A8"/>
    <mergeCell ref="A26:A28"/>
    <mergeCell ref="A46:A48"/>
    <mergeCell ref="B6:G6"/>
    <mergeCell ref="B26:G26"/>
    <mergeCell ref="B46:G46"/>
  </mergeCells>
  <phoneticPr fontId="6" type="noConversion"/>
  <printOptions horizontalCentered="1"/>
  <pageMargins left="0.55118110236220474" right="0.43307086614173229" top="0.6692913385826772" bottom="0.35433070866141736" header="0.23622047244094491" footer="0.19685039370078741"/>
  <pageSetup paperSize="9" scale="50" orientation="portrait" r:id="rId3"/>
  <headerFooter alignWithMargins="0">
    <oddFooter>&amp;L&amp;"Calibri,Fett"Änderungen vorbehalten!&amp;RSeite &amp;P von &amp;N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FDEB-23E5-498B-93FF-5AD22F3E7CFE}">
  <sheetPr>
    <pageSetUpPr fitToPage="1"/>
  </sheetPr>
  <dimension ref="A1:T84"/>
  <sheetViews>
    <sheetView showGridLines="0" view="pageBreakPreview" zoomScale="85" zoomScaleNormal="70" zoomScaleSheetLayoutView="85" workbookViewId="0">
      <selection activeCell="C3" sqref="C3"/>
    </sheetView>
  </sheetViews>
  <sheetFormatPr baseColWidth="10" defaultRowHeight="15" x14ac:dyDescent="0.25"/>
  <cols>
    <col min="1" max="1" width="14.7109375" customWidth="1"/>
    <col min="2" max="7" width="17.7109375" style="1" customWidth="1"/>
    <col min="8" max="8" width="15.7109375" style="1" customWidth="1"/>
    <col min="9" max="9" width="16.7109375" bestFit="1" customWidth="1"/>
    <col min="10" max="10" width="19.28515625" customWidth="1"/>
    <col min="11" max="11" width="19.42578125" customWidth="1"/>
  </cols>
  <sheetData>
    <row r="1" spans="1:20" ht="18.75" x14ac:dyDescent="0.3">
      <c r="F1" s="182" t="s">
        <v>302</v>
      </c>
      <c r="G1" s="183">
        <v>44873</v>
      </c>
    </row>
    <row r="2" spans="1:20" ht="28.5" x14ac:dyDescent="0.25">
      <c r="A2" s="1"/>
      <c r="B2" s="2" t="s">
        <v>12</v>
      </c>
      <c r="C2" s="3" t="s">
        <v>303</v>
      </c>
    </row>
    <row r="3" spans="1:20" ht="15.75" x14ac:dyDescent="0.25">
      <c r="A3" s="1"/>
      <c r="B3" s="2" t="s">
        <v>13</v>
      </c>
      <c r="C3" s="246" t="s">
        <v>402</v>
      </c>
      <c r="E3" s="5" t="s">
        <v>397</v>
      </c>
    </row>
    <row r="4" spans="1:20" ht="15.75" x14ac:dyDescent="0.25">
      <c r="A4" s="1"/>
      <c r="B4" s="2" t="s">
        <v>14</v>
      </c>
      <c r="C4" s="7">
        <v>56304012</v>
      </c>
    </row>
    <row r="5" spans="1:20" ht="15.75" x14ac:dyDescent="0.25">
      <c r="A5" s="1"/>
      <c r="B5" s="2" t="s">
        <v>15</v>
      </c>
      <c r="C5" s="4" t="s">
        <v>16</v>
      </c>
      <c r="D5" s="4"/>
    </row>
    <row r="6" spans="1:20" x14ac:dyDescent="0.25">
      <c r="A6" s="271" t="s">
        <v>308</v>
      </c>
      <c r="B6" s="274">
        <v>45</v>
      </c>
      <c r="C6" s="275"/>
      <c r="D6" s="275"/>
      <c r="E6" s="275"/>
      <c r="F6" s="275"/>
      <c r="G6" s="276"/>
    </row>
    <row r="7" spans="1:20" x14ac:dyDescent="0.25">
      <c r="A7" s="272"/>
      <c r="B7" s="189">
        <f t="shared" ref="B7:F7" si="0">B8</f>
        <v>44872</v>
      </c>
      <c r="C7" s="247">
        <f t="shared" si="0"/>
        <v>44873</v>
      </c>
      <c r="D7" s="247">
        <f t="shared" si="0"/>
        <v>44874</v>
      </c>
      <c r="E7" s="247">
        <f t="shared" si="0"/>
        <v>44875</v>
      </c>
      <c r="F7" s="247">
        <f t="shared" si="0"/>
        <v>44876</v>
      </c>
      <c r="G7" s="189">
        <f>G8</f>
        <v>44877</v>
      </c>
      <c r="J7" s="186"/>
      <c r="N7" s="186"/>
    </row>
    <row r="8" spans="1:20" x14ac:dyDescent="0.25">
      <c r="A8" s="273"/>
      <c r="B8" s="190">
        <v>44872</v>
      </c>
      <c r="C8" s="190">
        <f>B8+1</f>
        <v>44873</v>
      </c>
      <c r="D8" s="190">
        <f t="shared" ref="D8:G8" si="1">C8+1</f>
        <v>44874</v>
      </c>
      <c r="E8" s="190">
        <f t="shared" si="1"/>
        <v>44875</v>
      </c>
      <c r="F8" s="190">
        <f t="shared" si="1"/>
        <v>44876</v>
      </c>
      <c r="G8" s="190">
        <f t="shared" si="1"/>
        <v>44877</v>
      </c>
      <c r="J8" s="186"/>
      <c r="N8" s="186"/>
    </row>
    <row r="9" spans="1:20" ht="18" x14ac:dyDescent="0.25">
      <c r="A9" s="6" t="s">
        <v>17</v>
      </c>
      <c r="B9" s="193"/>
      <c r="C9" s="195"/>
      <c r="D9" s="220" t="s">
        <v>50</v>
      </c>
      <c r="E9" s="220" t="s">
        <v>178</v>
      </c>
      <c r="F9" s="220" t="s">
        <v>165</v>
      </c>
      <c r="G9" s="6"/>
      <c r="N9" s="186"/>
    </row>
    <row r="10" spans="1:20" ht="18" x14ac:dyDescent="0.25">
      <c r="A10" s="6" t="s">
        <v>19</v>
      </c>
      <c r="B10" s="193"/>
      <c r="C10" s="191" t="s">
        <v>10</v>
      </c>
      <c r="D10" s="220" t="s">
        <v>50</v>
      </c>
      <c r="E10" s="220" t="s">
        <v>54</v>
      </c>
      <c r="F10" s="220" t="s">
        <v>165</v>
      </c>
      <c r="G10" s="6"/>
    </row>
    <row r="11" spans="1:20" ht="18" x14ac:dyDescent="0.25">
      <c r="A11" s="6" t="s">
        <v>20</v>
      </c>
      <c r="B11" s="193"/>
      <c r="C11" s="192" t="s">
        <v>103</v>
      </c>
      <c r="D11" s="220" t="s">
        <v>61</v>
      </c>
      <c r="E11" s="220" t="s">
        <v>54</v>
      </c>
      <c r="F11" s="220" t="s">
        <v>31</v>
      </c>
      <c r="G11" s="6"/>
    </row>
    <row r="12" spans="1:20" ht="18" x14ac:dyDescent="0.25">
      <c r="A12" s="6" t="s">
        <v>21</v>
      </c>
      <c r="B12" s="193"/>
      <c r="C12" s="192" t="s">
        <v>73</v>
      </c>
      <c r="D12" s="220" t="s">
        <v>61</v>
      </c>
      <c r="E12" s="220" t="s">
        <v>54</v>
      </c>
      <c r="F12" s="220" t="s">
        <v>31</v>
      </c>
      <c r="G12" s="6"/>
      <c r="P12" s="186"/>
      <c r="Q12" s="186"/>
      <c r="R12" s="186"/>
      <c r="S12" s="186"/>
      <c r="T12" s="186"/>
    </row>
    <row r="13" spans="1:20" ht="18" x14ac:dyDescent="0.25">
      <c r="A13" s="6" t="s">
        <v>22</v>
      </c>
      <c r="B13" s="193"/>
      <c r="C13" s="192" t="s">
        <v>73</v>
      </c>
      <c r="D13" s="220" t="s">
        <v>61</v>
      </c>
      <c r="E13" s="220" t="s">
        <v>30</v>
      </c>
      <c r="F13" s="193"/>
      <c r="G13" s="6"/>
      <c r="P13" s="186"/>
      <c r="Q13" s="186"/>
      <c r="R13" s="186"/>
      <c r="S13" s="186"/>
      <c r="T13" s="186"/>
    </row>
    <row r="14" spans="1:20" ht="18" x14ac:dyDescent="0.25">
      <c r="A14" s="6"/>
      <c r="B14" s="193"/>
      <c r="C14" s="244" t="s">
        <v>396</v>
      </c>
      <c r="D14" s="244" t="s">
        <v>395</v>
      </c>
      <c r="E14" s="244" t="s">
        <v>395</v>
      </c>
      <c r="F14" s="244" t="s">
        <v>395</v>
      </c>
      <c r="G14" s="6"/>
      <c r="H14" s="186"/>
      <c r="T14" s="186"/>
    </row>
    <row r="15" spans="1:20" ht="18" x14ac:dyDescent="0.25">
      <c r="A15" s="6" t="s">
        <v>24</v>
      </c>
      <c r="B15" s="193"/>
      <c r="C15" s="192" t="s">
        <v>73</v>
      </c>
      <c r="D15" s="220" t="s">
        <v>176</v>
      </c>
      <c r="E15" s="220" t="s">
        <v>30</v>
      </c>
      <c r="F15" s="193"/>
      <c r="G15" s="6"/>
      <c r="T15" s="186"/>
    </row>
    <row r="16" spans="1:20" ht="18" x14ac:dyDescent="0.25">
      <c r="A16" s="6" t="s">
        <v>26</v>
      </c>
      <c r="B16" s="193"/>
      <c r="C16" s="192" t="s">
        <v>73</v>
      </c>
      <c r="D16" s="220" t="s">
        <v>176</v>
      </c>
      <c r="E16" s="220" t="s">
        <v>18</v>
      </c>
      <c r="F16" s="193"/>
      <c r="G16" s="6"/>
      <c r="T16" s="186"/>
    </row>
    <row r="17" spans="1:20" ht="18" x14ac:dyDescent="0.25">
      <c r="A17" s="6" t="s">
        <v>138</v>
      </c>
      <c r="B17" s="193"/>
      <c r="C17" s="192" t="s">
        <v>292</v>
      </c>
      <c r="D17" s="220" t="s">
        <v>176</v>
      </c>
      <c r="E17" s="220" t="s">
        <v>18</v>
      </c>
      <c r="F17" s="193"/>
      <c r="G17" s="6"/>
      <c r="T17" s="186"/>
    </row>
    <row r="18" spans="1:20" ht="18" x14ac:dyDescent="0.25">
      <c r="A18" s="6" t="s">
        <v>27</v>
      </c>
      <c r="B18" s="193"/>
      <c r="C18" s="192" t="s">
        <v>292</v>
      </c>
      <c r="D18" s="220" t="s">
        <v>178</v>
      </c>
      <c r="E18" s="220" t="s">
        <v>23</v>
      </c>
      <c r="F18" s="193"/>
      <c r="G18" s="6"/>
      <c r="T18" s="186"/>
    </row>
    <row r="19" spans="1:20" ht="18" x14ac:dyDescent="0.25">
      <c r="A19" s="6" t="s">
        <v>28</v>
      </c>
      <c r="B19" s="193"/>
      <c r="C19" s="195"/>
      <c r="E19" s="220" t="s">
        <v>23</v>
      </c>
      <c r="F19" s="193"/>
      <c r="G19" s="6"/>
      <c r="T19" s="186"/>
    </row>
    <row r="20" spans="1:20" ht="18" x14ac:dyDescent="0.25">
      <c r="A20" s="6"/>
      <c r="B20" s="193"/>
      <c r="C20" s="195"/>
      <c r="D20" s="193"/>
      <c r="E20" s="193"/>
      <c r="F20" s="193"/>
      <c r="G20" s="6"/>
      <c r="O20" s="186"/>
      <c r="T20" s="186"/>
    </row>
    <row r="21" spans="1:20" ht="18" x14ac:dyDescent="0.25">
      <c r="A21" s="6" t="s">
        <v>29</v>
      </c>
      <c r="B21" s="193"/>
      <c r="C21" s="195"/>
      <c r="D21" s="193"/>
      <c r="E21" s="193"/>
      <c r="F21" s="193"/>
      <c r="G21" s="6"/>
      <c r="O21" s="186"/>
      <c r="T21" s="186"/>
    </row>
    <row r="22" spans="1:20" ht="18" x14ac:dyDescent="0.25">
      <c r="A22" s="6" t="s">
        <v>33</v>
      </c>
      <c r="B22" s="193"/>
      <c r="C22" s="195"/>
      <c r="D22" s="193"/>
      <c r="E22" s="193"/>
      <c r="F22" s="193"/>
      <c r="G22" s="193"/>
      <c r="T22" s="186"/>
    </row>
    <row r="23" spans="1:20" ht="18" x14ac:dyDescent="0.25">
      <c r="A23" s="6" t="s">
        <v>34</v>
      </c>
      <c r="B23" s="193"/>
      <c r="C23" s="195"/>
      <c r="D23" s="193"/>
      <c r="E23" s="193"/>
      <c r="F23" s="193"/>
      <c r="G23" s="193"/>
      <c r="T23" s="186"/>
    </row>
    <row r="24" spans="1:20" ht="18" x14ac:dyDescent="0.25">
      <c r="A24" s="6" t="s">
        <v>35</v>
      </c>
      <c r="B24" s="193"/>
      <c r="C24" s="193"/>
      <c r="D24" s="193"/>
      <c r="E24" s="6"/>
      <c r="F24" s="6"/>
      <c r="G24" s="193"/>
      <c r="O24" s="186"/>
      <c r="T24" s="186"/>
    </row>
    <row r="25" spans="1:20" x14ac:dyDescent="0.25">
      <c r="N25" s="186"/>
      <c r="T25" s="186"/>
    </row>
    <row r="26" spans="1:20" ht="15" customHeight="1" x14ac:dyDescent="0.25">
      <c r="A26" s="271" t="str">
        <f>A6</f>
        <v>IWT Tirol</v>
      </c>
      <c r="B26" s="274">
        <f>B6+1</f>
        <v>46</v>
      </c>
      <c r="C26" s="275"/>
      <c r="D26" s="275"/>
      <c r="E26" s="275"/>
      <c r="F26" s="275"/>
      <c r="G26" s="276"/>
      <c r="M26" s="186"/>
      <c r="N26" s="186"/>
      <c r="T26" s="186"/>
    </row>
    <row r="27" spans="1:20" ht="15" customHeight="1" x14ac:dyDescent="0.25">
      <c r="A27" s="272"/>
      <c r="B27" s="247">
        <f t="shared" ref="B27:F27" si="2">B28</f>
        <v>44879</v>
      </c>
      <c r="C27" s="247">
        <f t="shared" si="2"/>
        <v>44880</v>
      </c>
      <c r="D27" s="247">
        <f t="shared" si="2"/>
        <v>44881</v>
      </c>
      <c r="E27" s="247">
        <f t="shared" si="2"/>
        <v>44882</v>
      </c>
      <c r="F27" s="189">
        <f t="shared" si="2"/>
        <v>44883</v>
      </c>
      <c r="G27" s="189">
        <f>G28</f>
        <v>44884</v>
      </c>
      <c r="M27" s="186"/>
      <c r="N27" s="186"/>
      <c r="T27" s="186"/>
    </row>
    <row r="28" spans="1:20" ht="15" customHeight="1" x14ac:dyDescent="0.25">
      <c r="A28" s="273"/>
      <c r="B28" s="190">
        <f>B8+7</f>
        <v>44879</v>
      </c>
      <c r="C28" s="190">
        <f>B28+1</f>
        <v>44880</v>
      </c>
      <c r="D28" s="190">
        <f t="shared" ref="D28:G28" si="3">C28+1</f>
        <v>44881</v>
      </c>
      <c r="E28" s="190">
        <f t="shared" si="3"/>
        <v>44882</v>
      </c>
      <c r="F28" s="190">
        <f t="shared" si="3"/>
        <v>44883</v>
      </c>
      <c r="G28" s="190">
        <f t="shared" si="3"/>
        <v>44884</v>
      </c>
      <c r="M28" s="186"/>
      <c r="N28" s="186"/>
    </row>
    <row r="29" spans="1:20" ht="18" customHeight="1" x14ac:dyDescent="0.25">
      <c r="A29" s="6" t="str">
        <f>A9</f>
        <v>08.00-08.50</v>
      </c>
      <c r="B29" s="219" t="s">
        <v>45</v>
      </c>
      <c r="C29" s="220" t="s">
        <v>47</v>
      </c>
      <c r="D29" s="219" t="s">
        <v>400</v>
      </c>
      <c r="E29" s="197" t="s">
        <v>80</v>
      </c>
      <c r="F29" s="193"/>
      <c r="G29" s="6"/>
      <c r="M29" s="186"/>
      <c r="N29" s="186"/>
      <c r="O29" s="186"/>
    </row>
    <row r="30" spans="1:20" ht="18" x14ac:dyDescent="0.25">
      <c r="A30" s="6" t="str">
        <f>A10</f>
        <v>08.50-09.40</v>
      </c>
      <c r="B30" s="219" t="s">
        <v>45</v>
      </c>
      <c r="C30" s="219" t="s">
        <v>78</v>
      </c>
      <c r="D30" s="219" t="s">
        <v>400</v>
      </c>
      <c r="E30" s="197" t="s">
        <v>80</v>
      </c>
      <c r="F30" s="193"/>
      <c r="G30" s="6"/>
      <c r="N30" s="186"/>
      <c r="O30" s="186"/>
    </row>
    <row r="31" spans="1:20" ht="18" x14ac:dyDescent="0.25">
      <c r="A31" s="6" t="str">
        <f>A11</f>
        <v>09.55-10.45</v>
      </c>
      <c r="B31" s="219" t="s">
        <v>37</v>
      </c>
      <c r="C31" s="219" t="s">
        <v>78</v>
      </c>
      <c r="D31" s="219" t="s">
        <v>400</v>
      </c>
      <c r="E31" s="197" t="s">
        <v>80</v>
      </c>
      <c r="F31" s="193"/>
      <c r="G31" s="6"/>
      <c r="N31" s="186"/>
    </row>
    <row r="32" spans="1:20" ht="18" x14ac:dyDescent="0.25">
      <c r="A32" s="6" t="str">
        <f>A12</f>
        <v>10.45-11.35</v>
      </c>
      <c r="B32" s="219" t="s">
        <v>37</v>
      </c>
      <c r="C32" s="219" t="s">
        <v>78</v>
      </c>
      <c r="D32" s="219" t="s">
        <v>400</v>
      </c>
      <c r="E32" s="197" t="s">
        <v>88</v>
      </c>
      <c r="F32" s="193"/>
      <c r="G32" s="6"/>
      <c r="L32" s="186"/>
      <c r="N32" s="186"/>
    </row>
    <row r="33" spans="1:15" ht="18" x14ac:dyDescent="0.25">
      <c r="A33" s="6" t="str">
        <f>A13</f>
        <v>11.40-12.30</v>
      </c>
      <c r="B33" s="219" t="s">
        <v>37</v>
      </c>
      <c r="C33" s="219" t="s">
        <v>400</v>
      </c>
      <c r="D33" s="219" t="s">
        <v>400</v>
      </c>
      <c r="E33" s="197" t="s">
        <v>88</v>
      </c>
      <c r="F33" s="193"/>
      <c r="G33" s="6"/>
      <c r="K33" s="186"/>
      <c r="L33" s="186"/>
      <c r="N33" s="186"/>
      <c r="O33" s="186"/>
    </row>
    <row r="34" spans="1:15" ht="18" x14ac:dyDescent="0.25">
      <c r="A34" s="6"/>
      <c r="B34" s="244" t="s">
        <v>395</v>
      </c>
      <c r="C34" s="244" t="s">
        <v>395</v>
      </c>
      <c r="D34" s="244" t="s">
        <v>371</v>
      </c>
      <c r="E34" s="244" t="s">
        <v>371</v>
      </c>
      <c r="F34" s="244" t="s">
        <v>403</v>
      </c>
      <c r="G34" s="6"/>
      <c r="K34" s="186"/>
      <c r="L34" s="186"/>
      <c r="N34" s="186"/>
    </row>
    <row r="35" spans="1:15" ht="18" x14ac:dyDescent="0.25">
      <c r="A35" s="6" t="str">
        <f>A15</f>
        <v>13.00-13.50</v>
      </c>
      <c r="B35" s="220" t="s">
        <v>40</v>
      </c>
      <c r="C35" s="219" t="s">
        <v>400</v>
      </c>
      <c r="D35" s="197" t="s">
        <v>76</v>
      </c>
      <c r="E35" s="197" t="s">
        <v>88</v>
      </c>
      <c r="F35" s="193"/>
      <c r="G35" s="6"/>
      <c r="K35" s="186"/>
      <c r="L35" s="186"/>
      <c r="N35" s="186"/>
    </row>
    <row r="36" spans="1:15" ht="18" x14ac:dyDescent="0.25">
      <c r="A36" s="6" t="str">
        <f>A16</f>
        <v>13.50-14.40</v>
      </c>
      <c r="B36" s="220" t="s">
        <v>40</v>
      </c>
      <c r="C36" s="219" t="s">
        <v>400</v>
      </c>
      <c r="D36" s="197" t="s">
        <v>76</v>
      </c>
      <c r="E36" s="197" t="s">
        <v>88</v>
      </c>
      <c r="F36" s="193"/>
      <c r="G36" s="6"/>
      <c r="K36" s="186"/>
      <c r="L36" s="186"/>
      <c r="M36" s="186"/>
      <c r="N36" s="186"/>
    </row>
    <row r="37" spans="1:15" ht="18" x14ac:dyDescent="0.25">
      <c r="A37" s="6" t="str">
        <f>A17</f>
        <v>14.55-15.45</v>
      </c>
      <c r="B37" s="220" t="s">
        <v>51</v>
      </c>
      <c r="C37" s="219" t="s">
        <v>400</v>
      </c>
      <c r="D37" s="197" t="s">
        <v>76</v>
      </c>
      <c r="E37" s="197" t="s">
        <v>86</v>
      </c>
      <c r="F37" s="193"/>
      <c r="G37" s="6"/>
      <c r="I37" s="213" t="s">
        <v>352</v>
      </c>
      <c r="K37" s="186"/>
      <c r="L37" s="186"/>
      <c r="N37" s="186"/>
      <c r="O37" s="186"/>
    </row>
    <row r="38" spans="1:15" ht="18" x14ac:dyDescent="0.25">
      <c r="A38" s="6" t="str">
        <f>A18</f>
        <v>15.45-16.35</v>
      </c>
      <c r="B38" s="220" t="s">
        <v>51</v>
      </c>
      <c r="C38" s="219" t="s">
        <v>400</v>
      </c>
      <c r="D38" s="197" t="s">
        <v>76</v>
      </c>
      <c r="E38" s="197" t="s">
        <v>86</v>
      </c>
      <c r="F38" s="193"/>
      <c r="G38" s="6"/>
      <c r="K38" s="186"/>
      <c r="L38" s="186"/>
      <c r="N38" s="186"/>
    </row>
    <row r="39" spans="1:15" ht="18" x14ac:dyDescent="0.25">
      <c r="A39" s="6" t="str">
        <f>A19</f>
        <v>16.40-17.30</v>
      </c>
      <c r="B39" s="220" t="s">
        <v>47</v>
      </c>
      <c r="C39" s="219" t="s">
        <v>400</v>
      </c>
      <c r="D39" s="197" t="s">
        <v>293</v>
      </c>
      <c r="E39" s="197" t="s">
        <v>87</v>
      </c>
      <c r="F39" s="193"/>
      <c r="G39" s="6"/>
    </row>
    <row r="40" spans="1:15" ht="18" x14ac:dyDescent="0.25">
      <c r="A40" s="6"/>
      <c r="B40" s="193"/>
      <c r="C40" s="193"/>
      <c r="D40" s="193"/>
      <c r="E40" s="193"/>
      <c r="F40" s="193"/>
      <c r="G40" s="6"/>
    </row>
    <row r="41" spans="1:15" ht="18" x14ac:dyDescent="0.25">
      <c r="A41" s="6" t="str">
        <f>A21</f>
        <v>18.00-18.50</v>
      </c>
      <c r="B41" s="193"/>
      <c r="C41" s="219" t="s">
        <v>400</v>
      </c>
      <c r="D41" s="197" t="s">
        <v>80</v>
      </c>
      <c r="E41" s="193"/>
      <c r="F41" s="193"/>
      <c r="G41" s="6"/>
    </row>
    <row r="42" spans="1:15" ht="18" x14ac:dyDescent="0.25">
      <c r="A42" s="6" t="str">
        <f>A22</f>
        <v>18.50-19.40</v>
      </c>
      <c r="B42" s="193"/>
      <c r="C42" s="219" t="s">
        <v>400</v>
      </c>
      <c r="D42" s="193"/>
      <c r="E42" s="193"/>
      <c r="F42" s="193"/>
      <c r="G42" s="6"/>
    </row>
    <row r="43" spans="1:15" ht="18" x14ac:dyDescent="0.25">
      <c r="A43" s="6" t="str">
        <f>A23</f>
        <v>19.50-20.40</v>
      </c>
      <c r="B43" s="193"/>
      <c r="C43" s="219" t="s">
        <v>400</v>
      </c>
      <c r="D43" s="193"/>
      <c r="E43" s="193"/>
      <c r="F43" s="193"/>
      <c r="G43" s="6"/>
    </row>
    <row r="44" spans="1:15" ht="18" x14ac:dyDescent="0.25">
      <c r="A44" s="6" t="str">
        <f>A24</f>
        <v>20.40-21.30</v>
      </c>
      <c r="B44" s="193"/>
      <c r="C44" s="193"/>
      <c r="D44" s="193"/>
      <c r="E44" s="6"/>
      <c r="F44" s="193"/>
      <c r="G44" s="6"/>
    </row>
    <row r="46" spans="1:15" ht="15" customHeight="1" x14ac:dyDescent="0.25">
      <c r="A46" s="271" t="str">
        <f>A26</f>
        <v>IWT Tirol</v>
      </c>
      <c r="B46" s="274">
        <f>B26+1</f>
        <v>47</v>
      </c>
      <c r="C46" s="275"/>
      <c r="D46" s="275"/>
      <c r="E46" s="275"/>
      <c r="F46" s="275"/>
      <c r="G46" s="276"/>
    </row>
    <row r="47" spans="1:15" ht="15" customHeight="1" x14ac:dyDescent="0.25">
      <c r="A47" s="272"/>
      <c r="B47" s="189">
        <f t="shared" ref="B47:G47" si="4">B48</f>
        <v>44886</v>
      </c>
      <c r="C47" s="189">
        <f t="shared" si="4"/>
        <v>44887</v>
      </c>
      <c r="D47" s="189">
        <f t="shared" si="4"/>
        <v>44888</v>
      </c>
      <c r="E47" s="189">
        <f t="shared" si="4"/>
        <v>44889</v>
      </c>
      <c r="F47" s="189">
        <f t="shared" si="4"/>
        <v>44890</v>
      </c>
      <c r="G47" s="189">
        <f t="shared" si="4"/>
        <v>44891</v>
      </c>
    </row>
    <row r="48" spans="1:15" ht="15" customHeight="1" x14ac:dyDescent="0.25">
      <c r="A48" s="273"/>
      <c r="B48" s="190">
        <f>B28+7</f>
        <v>44886</v>
      </c>
      <c r="C48" s="190">
        <f>B48+1</f>
        <v>44887</v>
      </c>
      <c r="D48" s="190">
        <f t="shared" ref="D48:G48" si="5">C48+1</f>
        <v>44888</v>
      </c>
      <c r="E48" s="190">
        <f t="shared" si="5"/>
        <v>44889</v>
      </c>
      <c r="F48" s="190">
        <f t="shared" si="5"/>
        <v>44890</v>
      </c>
      <c r="G48" s="190">
        <f t="shared" si="5"/>
        <v>44891</v>
      </c>
    </row>
    <row r="49" spans="1:9" ht="18" x14ac:dyDescent="0.25">
      <c r="A49" s="6" t="str">
        <f>A29</f>
        <v>08.00-08.50</v>
      </c>
      <c r="B49" s="198"/>
      <c r="C49" s="195"/>
      <c r="D49" s="198"/>
      <c r="E49" s="199"/>
      <c r="F49" s="196"/>
      <c r="G49" s="196"/>
      <c r="I49" s="1"/>
    </row>
    <row r="50" spans="1:9" ht="18" x14ac:dyDescent="0.25">
      <c r="A50" s="6" t="str">
        <f>A30</f>
        <v>08.50-09.40</v>
      </c>
      <c r="B50" s="198"/>
      <c r="C50" s="198"/>
      <c r="D50" s="198"/>
      <c r="E50" s="199"/>
      <c r="F50" s="196"/>
      <c r="G50" s="196"/>
    </row>
    <row r="51" spans="1:9" ht="18" x14ac:dyDescent="0.25">
      <c r="A51" s="6" t="str">
        <f>A31</f>
        <v>09.55-10.45</v>
      </c>
      <c r="B51" s="198"/>
      <c r="C51" s="198"/>
      <c r="D51" s="198"/>
      <c r="E51" s="199"/>
      <c r="F51" s="196"/>
      <c r="G51" s="196"/>
    </row>
    <row r="52" spans="1:9" ht="18" x14ac:dyDescent="0.25">
      <c r="A52" s="6" t="str">
        <f>A32</f>
        <v>10.45-11.35</v>
      </c>
      <c r="B52" s="198"/>
      <c r="C52" s="198"/>
      <c r="D52" s="198"/>
      <c r="E52" s="199"/>
      <c r="F52" s="196"/>
      <c r="G52" s="196"/>
    </row>
    <row r="53" spans="1:9" ht="18" x14ac:dyDescent="0.25">
      <c r="A53" s="6" t="str">
        <f>A33</f>
        <v>11.40-12.30</v>
      </c>
      <c r="B53" s="198"/>
      <c r="C53" s="198"/>
      <c r="D53" s="198"/>
      <c r="E53" s="199"/>
      <c r="F53" s="196"/>
      <c r="G53" s="196"/>
    </row>
    <row r="54" spans="1:9" ht="18" x14ac:dyDescent="0.25">
      <c r="A54" s="6"/>
      <c r="B54" s="244" t="s">
        <v>403</v>
      </c>
      <c r="C54" s="244" t="s">
        <v>403</v>
      </c>
      <c r="D54" s="244" t="s">
        <v>403</v>
      </c>
      <c r="E54" s="244" t="s">
        <v>403</v>
      </c>
      <c r="F54" s="196"/>
      <c r="G54" s="196"/>
    </row>
    <row r="55" spans="1:9" ht="18.75" customHeight="1" x14ac:dyDescent="0.25">
      <c r="A55" s="6" t="str">
        <f>A35</f>
        <v>13.00-13.50</v>
      </c>
      <c r="B55" s="195"/>
      <c r="C55" s="198"/>
      <c r="D55" s="198"/>
      <c r="E55" s="199"/>
      <c r="F55" s="245" t="s">
        <v>398</v>
      </c>
      <c r="G55" s="196"/>
    </row>
    <row r="56" spans="1:9" ht="18" x14ac:dyDescent="0.25">
      <c r="A56" s="6" t="str">
        <f>A36</f>
        <v>13.50-14.40</v>
      </c>
      <c r="B56" s="195"/>
      <c r="C56" s="198"/>
      <c r="D56" s="198"/>
      <c r="E56" s="199"/>
      <c r="F56" s="245" t="s">
        <v>398</v>
      </c>
      <c r="G56" s="196"/>
    </row>
    <row r="57" spans="1:9" ht="18" x14ac:dyDescent="0.25">
      <c r="A57" s="6" t="str">
        <f>A37</f>
        <v>14.55-15.45</v>
      </c>
      <c r="B57" s="195"/>
      <c r="C57" s="198"/>
      <c r="D57" s="198"/>
      <c r="E57" s="199"/>
      <c r="F57" s="245" t="s">
        <v>398</v>
      </c>
      <c r="G57" s="196"/>
    </row>
    <row r="58" spans="1:9" ht="18" customHeight="1" x14ac:dyDescent="0.25">
      <c r="A58" s="6" t="str">
        <f>A38</f>
        <v>15.45-16.35</v>
      </c>
      <c r="B58" s="195"/>
      <c r="C58" s="198"/>
      <c r="D58" s="6"/>
      <c r="E58" s="199"/>
      <c r="F58" s="245" t="s">
        <v>398</v>
      </c>
      <c r="G58" s="196"/>
    </row>
    <row r="59" spans="1:9" ht="18" x14ac:dyDescent="0.25">
      <c r="A59" s="6" t="str">
        <f>A39</f>
        <v>16.40-17.30</v>
      </c>
      <c r="B59" s="195"/>
      <c r="C59" s="198"/>
      <c r="D59" s="6"/>
      <c r="E59" s="199"/>
      <c r="F59" s="245" t="s">
        <v>398</v>
      </c>
      <c r="G59" s="196"/>
    </row>
    <row r="60" spans="1:9" ht="18" x14ac:dyDescent="0.25">
      <c r="A60" s="6"/>
      <c r="B60" s="195"/>
      <c r="C60" s="196"/>
      <c r="D60" s="196"/>
      <c r="E60" s="196"/>
      <c r="F60" s="196"/>
      <c r="G60" s="196"/>
    </row>
    <row r="61" spans="1:9" ht="18" customHeight="1" x14ac:dyDescent="0.25">
      <c r="A61" s="6" t="str">
        <f>A41</f>
        <v>18.00-18.50</v>
      </c>
      <c r="B61" s="198"/>
      <c r="C61" s="196"/>
      <c r="D61" s="195"/>
      <c r="E61" s="196"/>
      <c r="F61" s="196"/>
      <c r="G61" s="196"/>
    </row>
    <row r="62" spans="1:9" ht="18" x14ac:dyDescent="0.25">
      <c r="A62" s="6" t="str">
        <f>A42</f>
        <v>18.50-19.40</v>
      </c>
      <c r="B62" s="194"/>
      <c r="C62" s="196"/>
      <c r="D62" s="193"/>
      <c r="E62" s="196"/>
      <c r="F62" s="194"/>
      <c r="G62" s="6"/>
    </row>
    <row r="63" spans="1:9" ht="18" x14ac:dyDescent="0.25">
      <c r="A63" s="6" t="str">
        <f>A43</f>
        <v>19.50-20.40</v>
      </c>
      <c r="B63" s="194"/>
      <c r="C63" s="196"/>
      <c r="D63" s="193"/>
      <c r="E63" s="196"/>
      <c r="F63" s="194"/>
      <c r="G63" s="6"/>
    </row>
    <row r="64" spans="1:9" ht="18" x14ac:dyDescent="0.25">
      <c r="A64" s="6" t="str">
        <f>A44</f>
        <v>20.40-21.30</v>
      </c>
      <c r="B64" s="187"/>
      <c r="C64" s="184"/>
      <c r="D64" s="184"/>
      <c r="E64" s="196"/>
      <c r="F64" s="184"/>
      <c r="G64" s="188"/>
    </row>
    <row r="66" spans="1:7" x14ac:dyDescent="0.25">
      <c r="A66" s="271" t="str">
        <f>A46</f>
        <v>IWT Tirol</v>
      </c>
      <c r="B66" s="274">
        <f>B46+1</f>
        <v>48</v>
      </c>
      <c r="C66" s="275"/>
      <c r="D66" s="275"/>
      <c r="E66" s="275"/>
      <c r="F66" s="275"/>
      <c r="G66" s="276"/>
    </row>
    <row r="67" spans="1:7" x14ac:dyDescent="0.25">
      <c r="A67" s="272"/>
      <c r="B67" s="189">
        <f t="shared" ref="B67:G67" si="6">B68</f>
        <v>44893</v>
      </c>
      <c r="C67" s="189">
        <f t="shared" si="6"/>
        <v>44894</v>
      </c>
      <c r="D67" s="189">
        <f t="shared" si="6"/>
        <v>44895</v>
      </c>
      <c r="E67" s="189">
        <f t="shared" si="6"/>
        <v>44896</v>
      </c>
      <c r="F67" s="189">
        <f t="shared" si="6"/>
        <v>44897</v>
      </c>
      <c r="G67" s="189">
        <f t="shared" si="6"/>
        <v>44898</v>
      </c>
    </row>
    <row r="68" spans="1:7" x14ac:dyDescent="0.25">
      <c r="A68" s="273"/>
      <c r="B68" s="190">
        <f>B48+7</f>
        <v>44893</v>
      </c>
      <c r="C68" s="190">
        <f>B68+1</f>
        <v>44894</v>
      </c>
      <c r="D68" s="190">
        <f t="shared" ref="D68:G68" si="7">C68+1</f>
        <v>44895</v>
      </c>
      <c r="E68" s="190">
        <f t="shared" si="7"/>
        <v>44896</v>
      </c>
      <c r="F68" s="190">
        <f t="shared" si="7"/>
        <v>44897</v>
      </c>
      <c r="G68" s="190">
        <f t="shared" si="7"/>
        <v>44898</v>
      </c>
    </row>
    <row r="69" spans="1:7" ht="18" x14ac:dyDescent="0.25">
      <c r="A69" s="6" t="str">
        <f>A49</f>
        <v>08.00-08.50</v>
      </c>
      <c r="B69" s="195"/>
      <c r="C69" s="196"/>
      <c r="D69" s="196"/>
      <c r="E69" s="199"/>
      <c r="F69" s="196"/>
      <c r="G69" s="196"/>
    </row>
    <row r="70" spans="1:7" ht="18" x14ac:dyDescent="0.25">
      <c r="A70" s="6" t="str">
        <f>A50</f>
        <v>08.50-09.40</v>
      </c>
      <c r="B70" s="195"/>
      <c r="C70" s="196"/>
      <c r="D70" s="196"/>
      <c r="E70" s="199"/>
      <c r="F70" s="196"/>
      <c r="G70" s="196"/>
    </row>
    <row r="71" spans="1:7" ht="18" x14ac:dyDescent="0.25">
      <c r="A71" s="6" t="str">
        <f>A51</f>
        <v>09.55-10.45</v>
      </c>
      <c r="B71" s="195"/>
      <c r="C71" s="196"/>
      <c r="D71" s="196"/>
      <c r="E71" s="199"/>
      <c r="F71" s="196"/>
      <c r="G71" s="196"/>
    </row>
    <row r="72" spans="1:7" ht="18" x14ac:dyDescent="0.25">
      <c r="A72" s="6" t="str">
        <f>A52</f>
        <v>10.45-11.35</v>
      </c>
      <c r="B72" s="195"/>
      <c r="C72" s="196"/>
      <c r="D72" s="196"/>
      <c r="E72" s="199"/>
      <c r="F72" s="196"/>
      <c r="G72" s="196"/>
    </row>
    <row r="73" spans="1:7" ht="18" x14ac:dyDescent="0.25">
      <c r="A73" s="6" t="str">
        <f>A53</f>
        <v>11.40-12.30</v>
      </c>
      <c r="B73" s="195"/>
      <c r="C73" s="196"/>
      <c r="D73" s="196"/>
      <c r="E73" s="199"/>
      <c r="F73" s="196"/>
      <c r="G73" s="196"/>
    </row>
    <row r="74" spans="1:7" ht="18" x14ac:dyDescent="0.25">
      <c r="A74" s="6"/>
      <c r="B74" s="244" t="s">
        <v>403</v>
      </c>
      <c r="C74" s="244" t="s">
        <v>403</v>
      </c>
      <c r="D74" s="244" t="s">
        <v>403</v>
      </c>
      <c r="E74" s="244"/>
      <c r="F74" s="230" t="s">
        <v>399</v>
      </c>
      <c r="G74" s="196"/>
    </row>
    <row r="75" spans="1:7" ht="18" x14ac:dyDescent="0.25">
      <c r="A75" s="6" t="str">
        <f>A55</f>
        <v>13.00-13.50</v>
      </c>
      <c r="B75" s="195"/>
      <c r="C75" s="196"/>
      <c r="D75" s="196"/>
      <c r="E75" s="245" t="s">
        <v>135</v>
      </c>
      <c r="F75" s="196"/>
      <c r="G75" s="196"/>
    </row>
    <row r="76" spans="1:7" ht="18" x14ac:dyDescent="0.25">
      <c r="A76" s="6" t="str">
        <f>A56</f>
        <v>13.50-14.40</v>
      </c>
      <c r="B76" s="195"/>
      <c r="C76" s="196"/>
      <c r="D76" s="196"/>
      <c r="E76" s="245" t="s">
        <v>135</v>
      </c>
      <c r="F76" s="196"/>
      <c r="G76" s="196"/>
    </row>
    <row r="77" spans="1:7" ht="18" x14ac:dyDescent="0.25">
      <c r="A77" s="6" t="str">
        <f>A57</f>
        <v>14.55-15.45</v>
      </c>
      <c r="B77" s="195"/>
      <c r="C77" s="196"/>
      <c r="D77" s="196"/>
      <c r="E77" s="245" t="s">
        <v>135</v>
      </c>
      <c r="F77" s="196"/>
      <c r="G77" s="196"/>
    </row>
    <row r="78" spans="1:7" x14ac:dyDescent="0.25">
      <c r="A78" s="6" t="str">
        <f>A58</f>
        <v>15.45-16.35</v>
      </c>
      <c r="B78" s="196"/>
      <c r="C78" s="196"/>
      <c r="D78" s="196"/>
      <c r="E78" s="245" t="s">
        <v>135</v>
      </c>
      <c r="F78" s="196"/>
      <c r="G78" s="196"/>
    </row>
    <row r="79" spans="1:7" ht="18" x14ac:dyDescent="0.25">
      <c r="A79" s="6" t="str">
        <f>A59</f>
        <v>16.40-17.30</v>
      </c>
      <c r="B79" s="195"/>
      <c r="C79" s="196"/>
      <c r="D79" s="196"/>
      <c r="E79" s="245" t="s">
        <v>135</v>
      </c>
      <c r="F79" s="196"/>
      <c r="G79" s="196"/>
    </row>
    <row r="80" spans="1:7" ht="18" x14ac:dyDescent="0.25">
      <c r="A80" s="6"/>
      <c r="B80" s="195"/>
      <c r="C80" s="196"/>
      <c r="D80" s="196"/>
      <c r="E80" s="196"/>
      <c r="F80" s="196"/>
      <c r="G80" s="196"/>
    </row>
    <row r="81" spans="1:7" ht="18" x14ac:dyDescent="0.25">
      <c r="A81" s="6" t="str">
        <f>A61</f>
        <v>18.00-18.50</v>
      </c>
      <c r="B81" s="198"/>
      <c r="C81" s="196"/>
      <c r="D81" s="195"/>
      <c r="E81" s="196"/>
      <c r="F81" s="196"/>
      <c r="G81" s="196"/>
    </row>
    <row r="82" spans="1:7" ht="18" x14ac:dyDescent="0.25">
      <c r="A82" s="6" t="str">
        <f>A62</f>
        <v>18.50-19.40</v>
      </c>
      <c r="B82" s="194"/>
      <c r="C82" s="196"/>
      <c r="D82" s="193"/>
      <c r="E82" s="6"/>
      <c r="F82" s="194"/>
      <c r="G82" s="6"/>
    </row>
    <row r="83" spans="1:7" ht="18" x14ac:dyDescent="0.25">
      <c r="A83" s="6" t="str">
        <f>A63</f>
        <v>19.50-20.40</v>
      </c>
      <c r="B83" s="194"/>
      <c r="C83" s="196"/>
      <c r="D83" s="193"/>
      <c r="E83" s="194"/>
      <c r="F83" s="194"/>
      <c r="G83" s="6"/>
    </row>
    <row r="84" spans="1:7" ht="18" x14ac:dyDescent="0.25">
      <c r="A84" s="6" t="str">
        <f>A64</f>
        <v>20.40-21.30</v>
      </c>
      <c r="B84" s="187"/>
      <c r="C84" s="196"/>
      <c r="D84" s="184"/>
      <c r="E84" s="184"/>
      <c r="F84" s="184"/>
      <c r="G84" s="188"/>
    </row>
  </sheetData>
  <mergeCells count="8">
    <mergeCell ref="A66:A68"/>
    <mergeCell ref="B66:G66"/>
    <mergeCell ref="A6:A8"/>
    <mergeCell ref="B6:G6"/>
    <mergeCell ref="A26:A28"/>
    <mergeCell ref="B26:G26"/>
    <mergeCell ref="A46:A48"/>
    <mergeCell ref="B46:G46"/>
  </mergeCells>
  <printOptions horizontalCentered="1"/>
  <pageMargins left="0.55118110236220474" right="0.43307086614173229" top="0.6692913385826772" bottom="0.35433070866141736" header="0.23622047244094491" footer="0.19685039370078741"/>
  <pageSetup paperSize="9" scale="50" orientation="portrait" r:id="rId1"/>
  <headerFooter alignWithMargins="0">
    <oddFooter>&amp;L&amp;"Calibri,Fett"Änderungen vorbehalten!&amp;RSeite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topLeftCell="A21" zoomScaleNormal="100" workbookViewId="0">
      <selection activeCell="J37" sqref="J37"/>
    </sheetView>
  </sheetViews>
  <sheetFormatPr baseColWidth="10" defaultColWidth="10.7109375" defaultRowHeight="15" x14ac:dyDescent="0.25"/>
  <cols>
    <col min="1" max="1" width="10.7109375" style="201"/>
    <col min="2" max="2" width="47.7109375" style="201" customWidth="1"/>
    <col min="3" max="3" width="19.7109375" style="201" customWidth="1"/>
    <col min="4" max="4" width="21.7109375" style="201" customWidth="1"/>
    <col min="5" max="5" width="21.5703125" style="201" customWidth="1"/>
    <col min="6" max="6" width="12.7109375" style="201" customWidth="1"/>
    <col min="7" max="7" width="15.7109375" style="201" customWidth="1"/>
    <col min="8" max="9" width="10.7109375" style="201"/>
    <col min="10" max="10" width="13.42578125" style="201" customWidth="1"/>
    <col min="11" max="16384" width="10.7109375" style="201"/>
  </cols>
  <sheetData>
    <row r="1" spans="1:10" x14ac:dyDescent="0.25">
      <c r="C1" s="277" t="s">
        <v>378</v>
      </c>
      <c r="D1" s="277"/>
      <c r="E1" s="277" t="s">
        <v>377</v>
      </c>
      <c r="F1" s="277"/>
      <c r="G1" s="277"/>
      <c r="I1" s="201">
        <v>0.08</v>
      </c>
      <c r="J1" s="229">
        <v>8</v>
      </c>
    </row>
    <row r="2" spans="1:10" x14ac:dyDescent="0.25">
      <c r="A2" s="227" t="s">
        <v>375</v>
      </c>
      <c r="B2" s="227" t="s">
        <v>374</v>
      </c>
      <c r="C2" s="6" t="s">
        <v>360</v>
      </c>
      <c r="D2" s="6" t="s">
        <v>362</v>
      </c>
      <c r="E2" s="6" t="s">
        <v>361</v>
      </c>
      <c r="F2" s="226" t="s">
        <v>380</v>
      </c>
      <c r="G2" s="226" t="s">
        <v>376</v>
      </c>
      <c r="H2" s="201" t="s">
        <v>387</v>
      </c>
      <c r="I2" s="201" t="s">
        <v>388</v>
      </c>
      <c r="J2" s="201" t="s">
        <v>389</v>
      </c>
    </row>
    <row r="3" spans="1:10" ht="21" x14ac:dyDescent="0.25">
      <c r="A3" s="222" t="s">
        <v>50</v>
      </c>
      <c r="B3" s="122" t="s">
        <v>97</v>
      </c>
      <c r="C3" s="139" t="s">
        <v>2</v>
      </c>
      <c r="D3" s="123" t="s">
        <v>2</v>
      </c>
      <c r="E3" s="139" t="s">
        <v>2</v>
      </c>
      <c r="F3" s="228" t="s">
        <v>391</v>
      </c>
      <c r="G3" s="123" t="s">
        <v>2</v>
      </c>
      <c r="H3" s="201">
        <v>24</v>
      </c>
      <c r="I3" s="201">
        <f>H3*$I$1</f>
        <v>1.92</v>
      </c>
      <c r="J3" s="201">
        <f>I3*$J$1</f>
        <v>15.36</v>
      </c>
    </row>
    <row r="4" spans="1:10" x14ac:dyDescent="0.25">
      <c r="A4" s="222" t="s">
        <v>61</v>
      </c>
      <c r="B4" s="122" t="s">
        <v>98</v>
      </c>
      <c r="C4" s="223" t="s">
        <v>353</v>
      </c>
      <c r="D4" s="123" t="s">
        <v>355</v>
      </c>
      <c r="E4" s="223" t="s">
        <v>353</v>
      </c>
      <c r="F4" s="224" t="s">
        <v>132</v>
      </c>
      <c r="G4" s="224"/>
    </row>
    <row r="5" spans="1:10" ht="25.5" x14ac:dyDescent="0.25">
      <c r="A5" s="222" t="s">
        <v>176</v>
      </c>
      <c r="B5" s="122" t="s">
        <v>254</v>
      </c>
      <c r="C5" s="143" t="s">
        <v>0</v>
      </c>
      <c r="D5" s="123" t="s">
        <v>356</v>
      </c>
      <c r="E5" s="223" t="s">
        <v>353</v>
      </c>
      <c r="F5" s="224" t="s">
        <v>132</v>
      </c>
      <c r="G5" s="224"/>
    </row>
    <row r="6" spans="1:10" ht="51" x14ac:dyDescent="0.25">
      <c r="A6" s="28" t="s">
        <v>178</v>
      </c>
      <c r="B6" s="122" t="s">
        <v>255</v>
      </c>
      <c r="C6" s="143" t="s">
        <v>0</v>
      </c>
      <c r="D6" s="123" t="s">
        <v>356</v>
      </c>
      <c r="E6" s="223" t="s">
        <v>353</v>
      </c>
      <c r="F6" s="224" t="s">
        <v>132</v>
      </c>
      <c r="G6" s="224"/>
    </row>
    <row r="7" spans="1:10" ht="22.5" x14ac:dyDescent="0.25">
      <c r="A7" s="28" t="s">
        <v>54</v>
      </c>
      <c r="B7" s="122" t="s">
        <v>100</v>
      </c>
      <c r="C7" s="223" t="s">
        <v>353</v>
      </c>
      <c r="D7" s="224" t="s">
        <v>357</v>
      </c>
      <c r="E7" s="223" t="s">
        <v>353</v>
      </c>
      <c r="F7" s="224" t="s">
        <v>132</v>
      </c>
      <c r="G7" s="224"/>
    </row>
    <row r="8" spans="1:10" x14ac:dyDescent="0.25">
      <c r="A8" s="28" t="s">
        <v>103</v>
      </c>
      <c r="B8" s="151" t="s">
        <v>180</v>
      </c>
      <c r="C8" s="225" t="s">
        <v>364</v>
      </c>
      <c r="D8" s="225" t="s">
        <v>364</v>
      </c>
      <c r="E8" s="152" t="s">
        <v>181</v>
      </c>
      <c r="F8" s="228" t="s">
        <v>391</v>
      </c>
      <c r="G8" s="224"/>
      <c r="H8" s="201">
        <v>8</v>
      </c>
      <c r="I8" s="201">
        <f>H8*$I$1</f>
        <v>0.64</v>
      </c>
      <c r="J8" s="201">
        <f>I8*$J$1</f>
        <v>5.12</v>
      </c>
    </row>
    <row r="10" spans="1:10" x14ac:dyDescent="0.25">
      <c r="A10" s="28" t="s">
        <v>76</v>
      </c>
      <c r="B10" s="122" t="s">
        <v>192</v>
      </c>
      <c r="C10" s="161" t="s">
        <v>1</v>
      </c>
      <c r="D10" s="161" t="s">
        <v>1</v>
      </c>
      <c r="E10" s="171" t="s">
        <v>298</v>
      </c>
      <c r="F10" s="224" t="s">
        <v>132</v>
      </c>
      <c r="G10" s="224"/>
    </row>
    <row r="11" spans="1:10" ht="25.5" customHeight="1" x14ac:dyDescent="0.25">
      <c r="A11" s="28" t="s">
        <v>293</v>
      </c>
      <c r="B11" s="122" t="s">
        <v>197</v>
      </c>
      <c r="C11" s="161" t="s">
        <v>1</v>
      </c>
      <c r="D11" s="161" t="s">
        <v>379</v>
      </c>
      <c r="E11" s="165" t="s">
        <v>140</v>
      </c>
      <c r="F11" s="224" t="s">
        <v>382</v>
      </c>
      <c r="G11" s="224"/>
    </row>
    <row r="12" spans="1:10" x14ac:dyDescent="0.25">
      <c r="A12" s="28" t="s">
        <v>80</v>
      </c>
      <c r="B12" s="122" t="s">
        <v>198</v>
      </c>
      <c r="C12" s="165" t="s">
        <v>140</v>
      </c>
      <c r="D12" s="165" t="s">
        <v>140</v>
      </c>
      <c r="E12" s="165" t="s">
        <v>140</v>
      </c>
      <c r="F12" s="224" t="s">
        <v>132</v>
      </c>
      <c r="G12" s="224"/>
    </row>
    <row r="13" spans="1:10" ht="25.5" x14ac:dyDescent="0.25">
      <c r="A13" s="28" t="s">
        <v>73</v>
      </c>
      <c r="B13" s="122" t="s">
        <v>206</v>
      </c>
      <c r="C13" s="168" t="s">
        <v>372</v>
      </c>
      <c r="D13" s="168" t="s">
        <v>373</v>
      </c>
      <c r="E13" s="152" t="s">
        <v>181</v>
      </c>
      <c r="F13" s="228" t="s">
        <v>391</v>
      </c>
      <c r="G13" s="224"/>
      <c r="H13" s="201">
        <v>22</v>
      </c>
      <c r="I13" s="201">
        <f>H13*$I$1</f>
        <v>1.76</v>
      </c>
      <c r="J13" s="201">
        <f>I13*$J$1</f>
        <v>14.08</v>
      </c>
    </row>
    <row r="15" spans="1:10" x14ac:dyDescent="0.25">
      <c r="A15" s="28" t="s">
        <v>30</v>
      </c>
      <c r="B15" s="122" t="s">
        <v>210</v>
      </c>
      <c r="C15" s="181" t="s">
        <v>8</v>
      </c>
      <c r="D15" s="123" t="s">
        <v>358</v>
      </c>
      <c r="E15" s="223" t="s">
        <v>353</v>
      </c>
      <c r="F15" s="228" t="s">
        <v>391</v>
      </c>
      <c r="G15" s="224" t="s">
        <v>383</v>
      </c>
      <c r="H15" s="201">
        <v>32</v>
      </c>
      <c r="I15" s="201">
        <f>H15*$I$1</f>
        <v>2.56</v>
      </c>
      <c r="J15" s="201">
        <f>I15*$J$1</f>
        <v>20.48</v>
      </c>
    </row>
    <row r="16" spans="1:10" x14ac:dyDescent="0.25">
      <c r="A16" s="28" t="s">
        <v>18</v>
      </c>
      <c r="B16" s="122" t="s">
        <v>114</v>
      </c>
      <c r="C16" s="181" t="s">
        <v>8</v>
      </c>
      <c r="D16" s="123" t="s">
        <v>358</v>
      </c>
      <c r="E16" s="223" t="s">
        <v>353</v>
      </c>
      <c r="F16" s="228" t="s">
        <v>391</v>
      </c>
      <c r="G16" s="224" t="s">
        <v>383</v>
      </c>
      <c r="H16" s="201">
        <v>26</v>
      </c>
      <c r="I16" s="201">
        <f t="shared" ref="I16:I20" si="0">H16*$I$1</f>
        <v>2.08</v>
      </c>
      <c r="J16" s="201">
        <f t="shared" ref="J16:J20" si="1">I16*$J$1</f>
        <v>16.64</v>
      </c>
    </row>
    <row r="17" spans="1:10" x14ac:dyDescent="0.25">
      <c r="A17" s="28" t="s">
        <v>23</v>
      </c>
      <c r="B17" s="122" t="s">
        <v>115</v>
      </c>
      <c r="C17" s="181" t="s">
        <v>8</v>
      </c>
      <c r="D17" s="123" t="s">
        <v>358</v>
      </c>
      <c r="E17" s="223" t="s">
        <v>353</v>
      </c>
      <c r="F17" s="228" t="s">
        <v>391</v>
      </c>
      <c r="G17" s="224" t="s">
        <v>383</v>
      </c>
      <c r="H17" s="201">
        <v>24</v>
      </c>
      <c r="I17" s="201">
        <f t="shared" si="0"/>
        <v>1.92</v>
      </c>
      <c r="J17" s="201">
        <f t="shared" si="1"/>
        <v>15.36</v>
      </c>
    </row>
    <row r="18" spans="1:10" ht="25.5" x14ac:dyDescent="0.25">
      <c r="A18" s="28" t="s">
        <v>45</v>
      </c>
      <c r="B18" s="122" t="s">
        <v>117</v>
      </c>
      <c r="C18" s="124" t="s">
        <v>9</v>
      </c>
      <c r="D18" s="123" t="s">
        <v>359</v>
      </c>
      <c r="E18" s="223" t="s">
        <v>353</v>
      </c>
      <c r="F18" s="228" t="s">
        <v>391</v>
      </c>
      <c r="G18" s="224" t="s">
        <v>384</v>
      </c>
      <c r="H18" s="201">
        <v>70</v>
      </c>
      <c r="I18" s="201">
        <f t="shared" si="0"/>
        <v>5.6000000000000005</v>
      </c>
      <c r="J18" s="201">
        <f t="shared" si="1"/>
        <v>44.800000000000004</v>
      </c>
    </row>
    <row r="19" spans="1:10" ht="25.5" x14ac:dyDescent="0.25">
      <c r="A19" s="28" t="s">
        <v>37</v>
      </c>
      <c r="B19" s="122" t="s">
        <v>212</v>
      </c>
      <c r="C19" s="124" t="s">
        <v>9</v>
      </c>
      <c r="D19" s="123" t="s">
        <v>359</v>
      </c>
      <c r="E19" s="223" t="s">
        <v>353</v>
      </c>
      <c r="F19" s="228" t="s">
        <v>391</v>
      </c>
      <c r="G19" s="224" t="s">
        <v>385</v>
      </c>
      <c r="H19" s="201">
        <v>12</v>
      </c>
      <c r="I19" s="201">
        <f t="shared" si="0"/>
        <v>0.96</v>
      </c>
      <c r="J19" s="201">
        <f t="shared" si="1"/>
        <v>7.68</v>
      </c>
    </row>
    <row r="20" spans="1:10" ht="25.5" x14ac:dyDescent="0.25">
      <c r="A20" s="28" t="s">
        <v>40</v>
      </c>
      <c r="B20" s="122" t="s">
        <v>213</v>
      </c>
      <c r="C20" s="124" t="s">
        <v>9</v>
      </c>
      <c r="D20" s="123" t="s">
        <v>359</v>
      </c>
      <c r="E20" s="223" t="s">
        <v>353</v>
      </c>
      <c r="F20" s="228" t="s">
        <v>391</v>
      </c>
      <c r="G20" s="224" t="s">
        <v>383</v>
      </c>
      <c r="H20" s="201">
        <v>42</v>
      </c>
      <c r="I20" s="201">
        <f t="shared" si="0"/>
        <v>3.36</v>
      </c>
      <c r="J20" s="201">
        <f t="shared" si="1"/>
        <v>26.88</v>
      </c>
    </row>
    <row r="21" spans="1:10" x14ac:dyDescent="0.25">
      <c r="A21" s="28" t="s">
        <v>51</v>
      </c>
      <c r="B21" s="122" t="s">
        <v>118</v>
      </c>
      <c r="C21" s="124" t="s">
        <v>9</v>
      </c>
      <c r="D21" s="123" t="s">
        <v>365</v>
      </c>
      <c r="E21" s="223" t="s">
        <v>353</v>
      </c>
      <c r="F21" s="228" t="s">
        <v>391</v>
      </c>
      <c r="G21" s="224" t="s">
        <v>386</v>
      </c>
      <c r="H21" s="201">
        <v>63</v>
      </c>
    </row>
    <row r="22" spans="1:10" x14ac:dyDescent="0.25">
      <c r="A22" s="28" t="s">
        <v>47</v>
      </c>
      <c r="B22" s="122" t="s">
        <v>121</v>
      </c>
      <c r="C22" s="123" t="s">
        <v>364</v>
      </c>
      <c r="D22" s="123" t="s">
        <v>364</v>
      </c>
      <c r="E22" s="223" t="s">
        <v>353</v>
      </c>
      <c r="F22" s="228" t="s">
        <v>391</v>
      </c>
      <c r="G22" s="224" t="s">
        <v>386</v>
      </c>
      <c r="H22" s="201">
        <v>21</v>
      </c>
    </row>
    <row r="24" spans="1:10" ht="25.5" x14ac:dyDescent="0.25">
      <c r="A24" s="28" t="s">
        <v>88</v>
      </c>
      <c r="B24" s="122" t="s">
        <v>217</v>
      </c>
      <c r="C24" s="171" t="s">
        <v>298</v>
      </c>
      <c r="D24" s="123" t="s">
        <v>370</v>
      </c>
      <c r="E24" s="171" t="s">
        <v>298</v>
      </c>
      <c r="F24" s="224" t="s">
        <v>132</v>
      </c>
      <c r="G24" s="224"/>
    </row>
    <row r="25" spans="1:10" ht="21" x14ac:dyDescent="0.25">
      <c r="A25" s="28" t="s">
        <v>86</v>
      </c>
      <c r="B25" s="122" t="s">
        <v>123</v>
      </c>
      <c r="C25" s="171" t="s">
        <v>298</v>
      </c>
      <c r="D25" s="123" t="s">
        <v>370</v>
      </c>
      <c r="E25" s="171" t="s">
        <v>298</v>
      </c>
      <c r="F25" s="224" t="s">
        <v>132</v>
      </c>
      <c r="G25" s="224"/>
    </row>
    <row r="26" spans="1:10" ht="25.5" x14ac:dyDescent="0.25">
      <c r="A26" s="28" t="s">
        <v>87</v>
      </c>
      <c r="B26" s="122" t="s">
        <v>222</v>
      </c>
      <c r="C26" s="124" t="s">
        <v>9</v>
      </c>
      <c r="D26" s="123" t="s">
        <v>359</v>
      </c>
      <c r="E26" s="171" t="s">
        <v>298</v>
      </c>
      <c r="F26" s="224" t="s">
        <v>132</v>
      </c>
      <c r="G26" s="224"/>
    </row>
    <row r="27" spans="1:10" x14ac:dyDescent="0.25">
      <c r="A27" s="28" t="s">
        <v>78</v>
      </c>
      <c r="B27" s="122" t="s">
        <v>127</v>
      </c>
      <c r="C27" s="223" t="s">
        <v>353</v>
      </c>
      <c r="D27" s="123" t="s">
        <v>366</v>
      </c>
      <c r="E27" s="223" t="s">
        <v>353</v>
      </c>
      <c r="F27" s="224" t="s">
        <v>132</v>
      </c>
      <c r="G27" s="224"/>
    </row>
    <row r="28" spans="1:10" x14ac:dyDescent="0.25">
      <c r="A28" s="28" t="s">
        <v>279</v>
      </c>
      <c r="B28" s="122" t="s">
        <v>283</v>
      </c>
      <c r="C28" s="223" t="s">
        <v>353</v>
      </c>
      <c r="D28" s="123" t="s">
        <v>363</v>
      </c>
      <c r="E28" s="165" t="s">
        <v>140</v>
      </c>
      <c r="F28" s="224" t="s">
        <v>382</v>
      </c>
      <c r="G28" s="224"/>
    </row>
    <row r="29" spans="1:10" x14ac:dyDescent="0.25">
      <c r="A29" s="28" t="s">
        <v>241</v>
      </c>
      <c r="B29" s="122" t="s">
        <v>280</v>
      </c>
      <c r="C29" s="174" t="s">
        <v>299</v>
      </c>
      <c r="D29" s="123" t="s">
        <v>369</v>
      </c>
      <c r="E29" s="223" t="s">
        <v>353</v>
      </c>
      <c r="F29" s="224" t="s">
        <v>381</v>
      </c>
      <c r="G29" s="224"/>
    </row>
    <row r="30" spans="1:10" x14ac:dyDescent="0.25">
      <c r="A30" s="28" t="s">
        <v>243</v>
      </c>
      <c r="B30" s="122" t="s">
        <v>285</v>
      </c>
      <c r="C30" s="174" t="s">
        <v>299</v>
      </c>
      <c r="D30" s="123" t="s">
        <v>369</v>
      </c>
      <c r="E30" s="223" t="s">
        <v>353</v>
      </c>
      <c r="F30" s="224" t="s">
        <v>381</v>
      </c>
      <c r="G30" s="224"/>
    </row>
    <row r="31" spans="1:10" x14ac:dyDescent="0.25">
      <c r="A31" s="28" t="s">
        <v>240</v>
      </c>
      <c r="B31" s="122" t="s">
        <v>281</v>
      </c>
      <c r="C31" s="124" t="s">
        <v>9</v>
      </c>
      <c r="D31" s="123" t="s">
        <v>359</v>
      </c>
      <c r="E31" s="223" t="s">
        <v>353</v>
      </c>
      <c r="F31" s="224" t="s">
        <v>381</v>
      </c>
      <c r="G31" s="224"/>
    </row>
    <row r="32" spans="1:10" x14ac:dyDescent="0.25">
      <c r="A32" s="28" t="s">
        <v>242</v>
      </c>
      <c r="B32" s="122" t="s">
        <v>282</v>
      </c>
      <c r="C32" s="124" t="s">
        <v>9</v>
      </c>
      <c r="D32" s="123" t="s">
        <v>359</v>
      </c>
      <c r="E32" s="223" t="s">
        <v>353</v>
      </c>
      <c r="F32" s="224" t="s">
        <v>381</v>
      </c>
      <c r="G32" s="224"/>
    </row>
    <row r="33" spans="1:10" x14ac:dyDescent="0.25">
      <c r="A33" s="28" t="s">
        <v>239</v>
      </c>
      <c r="B33" s="122" t="s">
        <v>367</v>
      </c>
      <c r="C33" s="124" t="s">
        <v>9</v>
      </c>
      <c r="D33" s="123" t="s">
        <v>359</v>
      </c>
      <c r="E33" s="223" t="s">
        <v>353</v>
      </c>
      <c r="F33" s="224" t="s">
        <v>381</v>
      </c>
      <c r="G33" s="224"/>
    </row>
    <row r="34" spans="1:10" x14ac:dyDescent="0.25">
      <c r="A34" s="28" t="s">
        <v>287</v>
      </c>
      <c r="B34" s="122" t="s">
        <v>368</v>
      </c>
      <c r="C34" s="171" t="s">
        <v>298</v>
      </c>
      <c r="D34" s="123" t="s">
        <v>371</v>
      </c>
      <c r="E34" s="171" t="s">
        <v>298</v>
      </c>
      <c r="F34" s="228" t="s">
        <v>391</v>
      </c>
      <c r="G34" s="224" t="s">
        <v>390</v>
      </c>
      <c r="H34" s="201">
        <v>25</v>
      </c>
      <c r="I34" s="201">
        <f t="shared" ref="I34" si="2">H34*$I$1</f>
        <v>2</v>
      </c>
      <c r="J34" s="201">
        <f t="shared" ref="J34" si="3">I34*$J$1</f>
        <v>16</v>
      </c>
    </row>
    <row r="36" spans="1:10" x14ac:dyDescent="0.25">
      <c r="J36" s="201">
        <f>SUM(J3:J34)</f>
        <v>182.4</v>
      </c>
    </row>
  </sheetData>
  <autoFilter ref="A2:G34" xr:uid="{00000000-0009-0000-0000-000002000000}"/>
  <mergeCells count="2">
    <mergeCell ref="E1:G1"/>
    <mergeCell ref="C1:D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A14" sqref="A14:B16"/>
    </sheetView>
  </sheetViews>
  <sheetFormatPr baseColWidth="10" defaultColWidth="11.42578125" defaultRowHeight="15" x14ac:dyDescent="0.25"/>
  <cols>
    <col min="1" max="1" width="25.5703125" style="201" customWidth="1"/>
    <col min="2" max="2" width="24.5703125" style="201" customWidth="1"/>
    <col min="3" max="3" width="7.42578125" style="201" bestFit="1" customWidth="1"/>
    <col min="4" max="7" width="4.28515625" style="1" bestFit="1" customWidth="1"/>
    <col min="8" max="11" width="6.7109375" style="201" customWidth="1"/>
    <col min="12" max="16384" width="11.42578125" style="201"/>
  </cols>
  <sheetData>
    <row r="1" spans="1:13" x14ac:dyDescent="0.25">
      <c r="A1" s="277" t="s">
        <v>351</v>
      </c>
      <c r="B1" s="277"/>
      <c r="C1" s="6"/>
      <c r="D1" s="277" t="s">
        <v>316</v>
      </c>
      <c r="E1" s="277"/>
      <c r="F1" s="277"/>
      <c r="G1" s="277"/>
      <c r="H1" s="277" t="s">
        <v>317</v>
      </c>
      <c r="I1" s="277"/>
      <c r="J1" s="277"/>
      <c r="K1" s="277"/>
    </row>
    <row r="2" spans="1:13" ht="14.25" customHeight="1" x14ac:dyDescent="0.25">
      <c r="A2" s="280" t="s">
        <v>318</v>
      </c>
      <c r="B2" s="280"/>
      <c r="C2" s="208" t="s">
        <v>304</v>
      </c>
      <c r="D2" s="6" t="s">
        <v>319</v>
      </c>
      <c r="E2" s="6" t="s">
        <v>320</v>
      </c>
      <c r="F2" s="6" t="s">
        <v>321</v>
      </c>
      <c r="G2" s="6" t="s">
        <v>322</v>
      </c>
      <c r="H2" s="202" t="s">
        <v>337</v>
      </c>
      <c r="I2" s="202" t="s">
        <v>338</v>
      </c>
      <c r="J2" s="202" t="s">
        <v>339</v>
      </c>
      <c r="K2" s="202" t="s">
        <v>340</v>
      </c>
    </row>
    <row r="3" spans="1:13" x14ac:dyDescent="0.25">
      <c r="A3" s="206" t="s">
        <v>331</v>
      </c>
      <c r="B3" s="207" t="s">
        <v>332</v>
      </c>
      <c r="C3" s="207"/>
      <c r="D3" s="205" t="s">
        <v>324</v>
      </c>
      <c r="E3" s="205"/>
      <c r="F3" s="205" t="s">
        <v>324</v>
      </c>
      <c r="G3" s="205"/>
      <c r="H3" s="205">
        <v>0</v>
      </c>
      <c r="I3" s="205">
        <v>0</v>
      </c>
      <c r="J3" s="205">
        <v>0</v>
      </c>
      <c r="K3" s="205">
        <v>0</v>
      </c>
      <c r="L3" s="1"/>
    </row>
    <row r="4" spans="1:13" x14ac:dyDescent="0.25">
      <c r="A4" s="279" t="s">
        <v>327</v>
      </c>
      <c r="B4" s="279"/>
      <c r="C4" s="206"/>
      <c r="D4" s="205"/>
      <c r="E4" s="205"/>
      <c r="F4" s="205"/>
      <c r="G4" s="205"/>
      <c r="H4" s="205"/>
      <c r="I4" s="205"/>
      <c r="J4" s="205"/>
      <c r="K4" s="205"/>
      <c r="L4" s="1"/>
    </row>
    <row r="5" spans="1:13" x14ac:dyDescent="0.25">
      <c r="A5" s="206" t="s">
        <v>329</v>
      </c>
      <c r="B5" s="207" t="s">
        <v>332</v>
      </c>
      <c r="C5" s="207"/>
      <c r="D5" s="205" t="s">
        <v>324</v>
      </c>
      <c r="E5" s="205"/>
      <c r="F5" s="205" t="s">
        <v>324</v>
      </c>
      <c r="G5" s="205" t="s">
        <v>324</v>
      </c>
      <c r="H5" s="205">
        <v>0</v>
      </c>
      <c r="I5" s="205">
        <v>0</v>
      </c>
      <c r="J5" s="205">
        <v>0</v>
      </c>
      <c r="K5" s="205">
        <v>0</v>
      </c>
      <c r="L5" s="1"/>
    </row>
    <row r="6" spans="1:13" x14ac:dyDescent="0.25">
      <c r="A6" s="206" t="s">
        <v>342</v>
      </c>
      <c r="B6" s="207" t="s">
        <v>332</v>
      </c>
      <c r="C6" s="207"/>
      <c r="D6" s="205" t="s">
        <v>324</v>
      </c>
      <c r="E6" s="205"/>
      <c r="F6" s="205"/>
      <c r="G6" s="205" t="s">
        <v>324</v>
      </c>
      <c r="H6" s="205">
        <v>0</v>
      </c>
      <c r="I6" s="205">
        <v>0</v>
      </c>
      <c r="J6" s="205">
        <v>0</v>
      </c>
      <c r="K6" s="205">
        <v>0</v>
      </c>
      <c r="L6" s="1"/>
    </row>
    <row r="7" spans="1:13" x14ac:dyDescent="0.25">
      <c r="A7" s="206" t="s">
        <v>5</v>
      </c>
      <c r="B7" s="207" t="s">
        <v>332</v>
      </c>
      <c r="C7" s="207"/>
      <c r="D7" s="205" t="s">
        <v>324</v>
      </c>
      <c r="E7" s="205"/>
      <c r="F7" s="205"/>
      <c r="G7" s="205" t="s">
        <v>324</v>
      </c>
      <c r="H7" s="205">
        <v>0</v>
      </c>
      <c r="I7" s="205">
        <v>0</v>
      </c>
      <c r="J7" s="205">
        <v>0</v>
      </c>
      <c r="K7" s="205">
        <v>0</v>
      </c>
      <c r="L7" s="1"/>
    </row>
    <row r="8" spans="1:13" x14ac:dyDescent="0.25">
      <c r="A8" s="206" t="s">
        <v>6</v>
      </c>
      <c r="B8" s="207" t="s">
        <v>332</v>
      </c>
      <c r="C8" s="207"/>
      <c r="D8" s="205"/>
      <c r="E8" s="205"/>
      <c r="F8" s="205"/>
      <c r="G8" s="205"/>
      <c r="H8" s="205"/>
      <c r="I8" s="205"/>
      <c r="J8" s="205"/>
      <c r="K8" s="205"/>
      <c r="L8" s="1"/>
    </row>
    <row r="9" spans="1:13" x14ac:dyDescent="0.25">
      <c r="A9" s="206" t="s">
        <v>3</v>
      </c>
      <c r="B9" s="206" t="s">
        <v>323</v>
      </c>
      <c r="C9" s="206"/>
      <c r="D9" s="205"/>
      <c r="E9" s="205"/>
      <c r="F9" s="205"/>
      <c r="G9" s="205"/>
      <c r="H9" s="205"/>
      <c r="I9" s="205"/>
      <c r="J9" s="205"/>
      <c r="K9" s="205"/>
      <c r="L9" s="1" t="s">
        <v>350</v>
      </c>
      <c r="M9" s="201" t="s">
        <v>349</v>
      </c>
    </row>
    <row r="10" spans="1:13" x14ac:dyDescent="0.25">
      <c r="A10" s="206"/>
      <c r="B10" s="206"/>
      <c r="C10" s="206"/>
      <c r="D10" s="205"/>
      <c r="E10" s="205"/>
      <c r="F10" s="205"/>
      <c r="G10" s="205"/>
      <c r="H10" s="205"/>
      <c r="I10" s="205"/>
      <c r="J10" s="205"/>
      <c r="K10" s="205"/>
      <c r="L10" s="1"/>
    </row>
    <row r="11" spans="1:13" x14ac:dyDescent="0.25">
      <c r="A11" s="278" t="s">
        <v>325</v>
      </c>
      <c r="B11" s="278"/>
      <c r="C11" s="209"/>
      <c r="D11" s="205"/>
      <c r="E11" s="205"/>
      <c r="F11" s="205"/>
      <c r="G11" s="205"/>
      <c r="H11" s="205"/>
      <c r="I11" s="205"/>
      <c r="J11" s="205"/>
      <c r="K11" s="205"/>
      <c r="L11" s="1"/>
    </row>
    <row r="12" spans="1:13" x14ac:dyDescent="0.25">
      <c r="A12" s="206" t="s">
        <v>326</v>
      </c>
      <c r="B12" s="207" t="s">
        <v>332</v>
      </c>
      <c r="C12" s="207"/>
      <c r="D12" s="205" t="s">
        <v>324</v>
      </c>
      <c r="E12" s="205" t="s">
        <v>324</v>
      </c>
      <c r="F12" s="205"/>
      <c r="G12" s="205" t="s">
        <v>324</v>
      </c>
      <c r="H12" s="205">
        <v>0</v>
      </c>
      <c r="I12" s="205">
        <v>0</v>
      </c>
      <c r="J12" s="205">
        <v>0</v>
      </c>
      <c r="K12" s="205">
        <v>0</v>
      </c>
      <c r="L12" s="1"/>
    </row>
    <row r="13" spans="1:13" x14ac:dyDescent="0.25">
      <c r="A13" s="279" t="s">
        <v>327</v>
      </c>
      <c r="B13" s="279"/>
      <c r="C13" s="206"/>
      <c r="D13" s="205"/>
      <c r="E13" s="205"/>
      <c r="F13" s="205"/>
      <c r="G13" s="205"/>
      <c r="H13" s="205"/>
      <c r="I13" s="205"/>
      <c r="J13" s="205"/>
      <c r="K13" s="205"/>
      <c r="L13" s="1"/>
    </row>
    <row r="14" spans="1:13" x14ac:dyDescent="0.25">
      <c r="A14" s="206" t="s">
        <v>341</v>
      </c>
      <c r="B14" s="207" t="s">
        <v>332</v>
      </c>
      <c r="C14" s="207"/>
      <c r="D14" s="205" t="s">
        <v>324</v>
      </c>
      <c r="E14" s="205" t="s">
        <v>324</v>
      </c>
      <c r="F14" s="205"/>
      <c r="G14" s="205" t="s">
        <v>324</v>
      </c>
      <c r="H14" s="205">
        <v>0</v>
      </c>
      <c r="I14" s="205">
        <v>0</v>
      </c>
      <c r="J14" s="205">
        <v>0</v>
      </c>
      <c r="K14" s="205">
        <v>0</v>
      </c>
      <c r="L14" s="1"/>
    </row>
    <row r="15" spans="1:13" x14ac:dyDescent="0.25">
      <c r="A15" s="206" t="s">
        <v>343</v>
      </c>
      <c r="B15" s="207" t="s">
        <v>332</v>
      </c>
      <c r="C15" s="207"/>
      <c r="D15" s="205"/>
      <c r="E15" s="205" t="s">
        <v>324</v>
      </c>
      <c r="F15" s="205"/>
      <c r="G15" s="205" t="s">
        <v>324</v>
      </c>
      <c r="H15" s="205">
        <v>0</v>
      </c>
      <c r="I15" s="205">
        <v>0</v>
      </c>
      <c r="J15" s="205">
        <v>0</v>
      </c>
      <c r="K15" s="205">
        <v>0</v>
      </c>
      <c r="L15" s="1"/>
    </row>
    <row r="16" spans="1:13" x14ac:dyDescent="0.25">
      <c r="A16" s="206" t="s">
        <v>345</v>
      </c>
      <c r="B16" s="206" t="s">
        <v>323</v>
      </c>
      <c r="C16" s="206"/>
      <c r="D16" s="205"/>
      <c r="E16" s="205" t="s">
        <v>324</v>
      </c>
      <c r="F16" s="205"/>
      <c r="G16" s="205"/>
      <c r="H16" s="205">
        <v>0</v>
      </c>
      <c r="I16" s="205">
        <v>0</v>
      </c>
      <c r="J16" s="205">
        <v>0</v>
      </c>
      <c r="K16" s="205">
        <v>0</v>
      </c>
      <c r="L16" s="1"/>
    </row>
    <row r="17" spans="1:12" x14ac:dyDescent="0.25">
      <c r="A17" s="206"/>
      <c r="B17" s="206"/>
      <c r="C17" s="206"/>
      <c r="D17" s="205"/>
      <c r="E17" s="205"/>
      <c r="F17" s="205"/>
      <c r="G17" s="205"/>
      <c r="H17" s="205"/>
      <c r="I17" s="205"/>
      <c r="J17" s="205"/>
      <c r="K17" s="205"/>
      <c r="L17" s="1"/>
    </row>
    <row r="18" spans="1:12" x14ac:dyDescent="0.25">
      <c r="A18" s="278" t="s">
        <v>328</v>
      </c>
      <c r="B18" s="278"/>
      <c r="C18" s="209"/>
      <c r="D18" s="205"/>
      <c r="E18" s="205"/>
      <c r="F18" s="205"/>
      <c r="G18" s="205"/>
      <c r="H18" s="205"/>
      <c r="I18" s="205"/>
      <c r="J18" s="205"/>
      <c r="K18" s="205"/>
      <c r="L18" s="1"/>
    </row>
    <row r="19" spans="1:12" x14ac:dyDescent="0.25">
      <c r="A19" s="206" t="s">
        <v>333</v>
      </c>
      <c r="B19" s="207" t="s">
        <v>332</v>
      </c>
      <c r="C19" s="207"/>
      <c r="D19" s="205" t="s">
        <v>324</v>
      </c>
      <c r="E19" s="205" t="s">
        <v>324</v>
      </c>
      <c r="F19" s="205" t="s">
        <v>324</v>
      </c>
      <c r="G19" s="205" t="s">
        <v>324</v>
      </c>
      <c r="H19" s="205">
        <v>0</v>
      </c>
      <c r="I19" s="205">
        <v>0</v>
      </c>
      <c r="J19" s="205">
        <v>0</v>
      </c>
      <c r="K19" s="205">
        <v>0</v>
      </c>
      <c r="L19" s="1"/>
    </row>
    <row r="20" spans="1:12" x14ac:dyDescent="0.25">
      <c r="A20" s="279" t="s">
        <v>327</v>
      </c>
      <c r="B20" s="279"/>
      <c r="C20" s="206"/>
      <c r="D20" s="205"/>
      <c r="E20" s="205"/>
      <c r="F20" s="205"/>
      <c r="G20" s="205"/>
      <c r="H20" s="205"/>
      <c r="I20" s="205"/>
      <c r="J20" s="205"/>
      <c r="K20" s="205"/>
      <c r="L20" s="1"/>
    </row>
    <row r="21" spans="1:12" x14ac:dyDescent="0.25">
      <c r="A21" s="206" t="s">
        <v>334</v>
      </c>
      <c r="B21" s="206"/>
      <c r="C21" s="206"/>
      <c r="D21" s="205"/>
      <c r="E21" s="205" t="s">
        <v>324</v>
      </c>
      <c r="F21" s="205"/>
      <c r="G21" s="205" t="s">
        <v>324</v>
      </c>
      <c r="H21" s="205">
        <v>0</v>
      </c>
      <c r="I21" s="205">
        <v>0</v>
      </c>
      <c r="J21" s="205">
        <v>0</v>
      </c>
      <c r="K21" s="205">
        <v>0</v>
      </c>
      <c r="L21" s="1"/>
    </row>
    <row r="22" spans="1:12" x14ac:dyDescent="0.25">
      <c r="A22" s="206" t="s">
        <v>344</v>
      </c>
      <c r="B22" s="206" t="s">
        <v>323</v>
      </c>
      <c r="C22" s="206"/>
      <c r="D22" s="205"/>
      <c r="E22" s="205"/>
      <c r="F22" s="205"/>
      <c r="G22" s="205"/>
      <c r="H22" s="205"/>
      <c r="I22" s="205"/>
      <c r="J22" s="205"/>
      <c r="K22" s="205"/>
      <c r="L22" s="1"/>
    </row>
    <row r="23" spans="1:12" x14ac:dyDescent="0.25">
      <c r="A23" s="206"/>
      <c r="B23" s="206"/>
      <c r="C23" s="206"/>
      <c r="D23" s="205"/>
      <c r="E23" s="205"/>
      <c r="F23" s="205"/>
      <c r="G23" s="205"/>
      <c r="H23" s="205"/>
      <c r="I23" s="205"/>
      <c r="J23" s="205"/>
      <c r="K23" s="205"/>
      <c r="L23" s="1"/>
    </row>
    <row r="24" spans="1:12" x14ac:dyDescent="0.25">
      <c r="A24" s="278" t="s">
        <v>330</v>
      </c>
      <c r="B24" s="278"/>
      <c r="C24" s="209"/>
      <c r="D24" s="205"/>
      <c r="E24" s="205"/>
      <c r="F24" s="205"/>
      <c r="G24" s="205"/>
      <c r="H24" s="205"/>
      <c r="I24" s="205"/>
      <c r="J24" s="205"/>
      <c r="K24" s="205"/>
      <c r="L24" s="1"/>
    </row>
    <row r="25" spans="1:12" x14ac:dyDescent="0.25">
      <c r="A25" s="206" t="s">
        <v>335</v>
      </c>
      <c r="B25" s="206" t="s">
        <v>323</v>
      </c>
      <c r="C25" s="206"/>
      <c r="D25" s="205"/>
      <c r="E25" s="205"/>
      <c r="F25" s="205" t="s">
        <v>324</v>
      </c>
      <c r="G25" s="205" t="s">
        <v>324</v>
      </c>
      <c r="H25" s="205">
        <v>0</v>
      </c>
      <c r="I25" s="205">
        <v>0</v>
      </c>
      <c r="J25" s="205">
        <v>0</v>
      </c>
      <c r="K25" s="205">
        <v>0</v>
      </c>
      <c r="L25" s="1"/>
    </row>
    <row r="26" spans="1:12" x14ac:dyDescent="0.25">
      <c r="A26" s="279" t="s">
        <v>327</v>
      </c>
      <c r="B26" s="279"/>
      <c r="C26" s="206"/>
      <c r="D26" s="205"/>
      <c r="E26" s="205"/>
      <c r="F26" s="205"/>
      <c r="G26" s="205"/>
      <c r="H26" s="205"/>
      <c r="I26" s="205"/>
      <c r="J26" s="205"/>
      <c r="K26" s="205"/>
      <c r="L26" s="1"/>
    </row>
    <row r="27" spans="1:12" x14ac:dyDescent="0.25">
      <c r="A27" s="206" t="s">
        <v>336</v>
      </c>
      <c r="B27" s="206"/>
      <c r="C27" s="206"/>
      <c r="D27" s="205"/>
      <c r="E27" s="205"/>
      <c r="F27" s="205" t="s">
        <v>324</v>
      </c>
      <c r="G27" s="205" t="s">
        <v>324</v>
      </c>
      <c r="H27" s="205">
        <v>0</v>
      </c>
      <c r="I27" s="205">
        <v>0</v>
      </c>
      <c r="J27" s="205">
        <v>0</v>
      </c>
      <c r="K27" s="205">
        <v>0</v>
      </c>
      <c r="L27" s="1"/>
    </row>
    <row r="28" spans="1:12" x14ac:dyDescent="0.25">
      <c r="A28" s="203"/>
      <c r="B28" s="203"/>
      <c r="C28" s="203"/>
      <c r="D28" s="205"/>
      <c r="E28" s="205"/>
      <c r="F28" s="205"/>
      <c r="G28" s="205"/>
      <c r="H28" s="205"/>
      <c r="I28" s="205"/>
      <c r="J28" s="205"/>
      <c r="K28" s="205"/>
      <c r="L28" s="1"/>
    </row>
    <row r="29" spans="1:12" x14ac:dyDescent="0.25">
      <c r="A29" s="203"/>
      <c r="B29" s="203"/>
      <c r="C29" s="203"/>
      <c r="D29" s="205"/>
      <c r="E29" s="205"/>
      <c r="F29" s="205"/>
      <c r="G29" s="205"/>
      <c r="H29" s="205"/>
      <c r="I29" s="205"/>
      <c r="J29" s="205"/>
      <c r="K29" s="205"/>
      <c r="L29" s="1"/>
    </row>
    <row r="30" spans="1:12" x14ac:dyDescent="0.25">
      <c r="A30" s="204"/>
      <c r="B30" s="204"/>
      <c r="C30" s="204"/>
      <c r="H30" s="1"/>
      <c r="I30" s="1"/>
      <c r="J30" s="1"/>
      <c r="K30" s="1"/>
      <c r="L30" s="1"/>
    </row>
    <row r="31" spans="1:12" x14ac:dyDescent="0.25">
      <c r="H31" s="1"/>
      <c r="I31" s="1"/>
      <c r="J31" s="1"/>
      <c r="K31" s="1"/>
      <c r="L31" s="1"/>
    </row>
    <row r="32" spans="1:12" x14ac:dyDescent="0.25">
      <c r="H32" s="1"/>
      <c r="I32" s="1"/>
      <c r="J32" s="1"/>
      <c r="K32" s="1"/>
      <c r="L32" s="1"/>
    </row>
    <row r="33" spans="8:12" x14ac:dyDescent="0.25">
      <c r="H33" s="1"/>
      <c r="I33" s="1"/>
      <c r="J33" s="1"/>
      <c r="K33" s="1"/>
      <c r="L33" s="1"/>
    </row>
  </sheetData>
  <mergeCells count="11">
    <mergeCell ref="A1:B1"/>
    <mergeCell ref="D1:G1"/>
    <mergeCell ref="H1:K1"/>
    <mergeCell ref="A2:B2"/>
    <mergeCell ref="A11:B11"/>
    <mergeCell ref="A18:B18"/>
    <mergeCell ref="A24:B24"/>
    <mergeCell ref="A26:B26"/>
    <mergeCell ref="A4:B4"/>
    <mergeCell ref="A20:B20"/>
    <mergeCell ref="A13:B13"/>
  </mergeCells>
  <pageMargins left="0.7" right="0.7" top="0.78740157499999996" bottom="0.78740157499999996"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Fächerplan IWS &amp; IWT</vt:lpstr>
      <vt:lpstr>Stundenplan IWT</vt:lpstr>
      <vt:lpstr>Stundenplan Selbststudium</vt:lpstr>
      <vt:lpstr>Skripten IWS 16-17</vt:lpstr>
      <vt:lpstr>Prüfer IWT</vt:lpstr>
      <vt:lpstr>'Fächerplan IWS &amp; IWT'!Druckbereich</vt:lpstr>
      <vt:lpstr>'Stundenplan IWT'!Druckbereich</vt:lpstr>
      <vt:lpstr>'Stundenplan Selbststudium'!Druckbereich</vt:lpstr>
      <vt:lpstr>'Fächerplan IWS &amp; IWT'!Drucktitel</vt:lpstr>
      <vt:lpstr>'Stundenplan IWT'!Drucktitel</vt:lpstr>
      <vt:lpstr>'Stundenplan Selbststudium'!Drucktitel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wwt61</dc:creator>
  <cp:lastModifiedBy>Veternik Elmar | WIFI WKT</cp:lastModifiedBy>
  <cp:lastPrinted>2026-07-14T12:07:35Z</cp:lastPrinted>
  <dcterms:created xsi:type="dcterms:W3CDTF">2010-10-20T15:42:04Z</dcterms:created>
  <dcterms:modified xsi:type="dcterms:W3CDTF">2026-07-16T14:43:32Z</dcterms:modified>
</cp:coreProperties>
</file>